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4455" windowWidth="19035" windowHeight="11760" activeTab="0"/>
  </bookViews>
  <sheets>
    <sheet name="Independence Pass Summary" sheetId="1" r:id="rId1"/>
    <sheet name="IndPass WY 2014" sheetId="2" r:id="rId2"/>
    <sheet name="IndPass WY 2013" sheetId="3" r:id="rId3"/>
    <sheet name="IndPass WY 2012" sheetId="4" r:id="rId4"/>
    <sheet name="IndPass WY 2011" sheetId="5" r:id="rId5"/>
    <sheet name="IndPass WY 2010" sheetId="6" r:id="rId6"/>
    <sheet name="IndPass WY 2009" sheetId="7" r:id="rId7"/>
    <sheet name="IndPass WY 2008" sheetId="8" r:id="rId8"/>
    <sheet name="IndPass WY 2007" sheetId="9" r:id="rId9"/>
    <sheet name="IndPass WY 2006" sheetId="10" r:id="rId10"/>
  </sheets>
  <definedNames>
    <definedName name="_xlnm.Print_Area" localSheetId="0">'Independence Pass Summary'!$A$1:$J$22</definedName>
  </definedNames>
  <calcPr fullCalcOnLoad="1"/>
</workbook>
</file>

<file path=xl/comments1.xml><?xml version="1.0" encoding="utf-8"?>
<comments xmlns="http://schemas.openxmlformats.org/spreadsheetml/2006/main">
  <authors>
    <author>Chris Landry</author>
  </authors>
  <commentList>
    <comment ref="H2" authorId="0">
      <text>
        <r>
          <rPr>
            <b/>
            <sz val="8"/>
            <rFont val="Tahoma"/>
            <family val="2"/>
          </rPr>
          <t>Chris Landry:</t>
        </r>
        <r>
          <rPr>
            <sz val="8"/>
            <rFont val="Tahoma"/>
            <family val="2"/>
          </rPr>
          <t xml:space="preserve">
Adding column F to column C and dividing by column D, to account for extra snow deposited after peak SWE.</t>
        </r>
      </text>
    </comment>
  </commentList>
</comments>
</file>

<file path=xl/sharedStrings.xml><?xml version="1.0" encoding="utf-8"?>
<sst xmlns="http://schemas.openxmlformats.org/spreadsheetml/2006/main" count="255" uniqueCount="72">
  <si>
    <t>Daily</t>
  </si>
  <si>
    <t>Period</t>
  </si>
  <si>
    <t>Date</t>
  </si>
  <si>
    <t>Peak</t>
  </si>
  <si>
    <t>Days</t>
  </si>
  <si>
    <t>Mean Loss</t>
  </si>
  <si>
    <t>Add</t>
  </si>
  <si>
    <t>Mean</t>
  </si>
  <si>
    <t>Peak SWE</t>
  </si>
  <si>
    <t>SWE</t>
  </si>
  <si>
    <t>to SAG</t>
  </si>
  <si>
    <t>Precip</t>
  </si>
  <si>
    <t>WY 2006</t>
  </si>
  <si>
    <t>WY 2007</t>
  </si>
  <si>
    <t>WY 2008</t>
  </si>
  <si>
    <t>WY 2009</t>
  </si>
  <si>
    <t>WY 2010</t>
  </si>
  <si>
    <t>WY 2011</t>
  </si>
  <si>
    <t>Means</t>
  </si>
  <si>
    <t>Independence Pass Snotel Snowmelt Season Summary Data</t>
  </si>
  <si>
    <t xml:space="preserve"> Tue Jan 18 11:18:42 PST 2011  NRCS National Water and Climate Center - Provisional Data - subject to revision</t>
  </si>
  <si>
    <t>Site Id</t>
  </si>
  <si>
    <t>Time (PST)</t>
  </si>
  <si>
    <t xml:space="preserve">WTEQ.I-1 (in) </t>
  </si>
  <si>
    <t xml:space="preserve">PREC.I-1 (in) </t>
  </si>
  <si>
    <t xml:space="preserve">TOBS.I-1 (degC) </t>
  </si>
  <si>
    <t xml:space="preserve">TMAX.D-1 (degC) </t>
  </si>
  <si>
    <t xml:space="preserve">TMIN.D-1 (degC) </t>
  </si>
  <si>
    <t xml:space="preserve">TAVG.D-1 (degC) </t>
  </si>
  <si>
    <t xml:space="preserve">SNWD.I-1 (in) </t>
  </si>
  <si>
    <t>Snow decline</t>
  </si>
  <si>
    <t>mean daily loss of inches SWE</t>
  </si>
  <si>
    <t>add precip</t>
  </si>
  <si>
    <t>Mean temp</t>
  </si>
  <si>
    <t>Mean loss HS</t>
  </si>
  <si>
    <t>na</t>
  </si>
  <si>
    <t>max daily loss of inches SWE</t>
  </si>
  <si>
    <t>number days to SAG</t>
  </si>
  <si>
    <t xml:space="preserve"> Tue Jan 18 11:23:06 PST 2011  NRCS National Water and Climate Center - Provisional Data - subject to revision</t>
  </si>
  <si>
    <t xml:space="preserve"> Tue Jan 18 11:28:28 PST 2011  NRCS National Water and Climate Center - Provisional Data - subject to revision</t>
  </si>
  <si>
    <t xml:space="preserve"> Tue Jan 18 11:32:57 PST 2011  NRCS National Water and Climate Center - Provisional Data - subject to revision</t>
  </si>
  <si>
    <t xml:space="preserve"> Tue Jan 18 11:36:51 PST 2011  NRCS National Water and Climate Center - Provisional Data - subject to revision</t>
  </si>
  <si>
    <t>Adjusted</t>
  </si>
  <si>
    <t>Max</t>
  </si>
  <si>
    <t>Min</t>
  </si>
  <si>
    <t>Median</t>
  </si>
  <si>
    <t>Std Dev'n</t>
  </si>
  <si>
    <t>CV</t>
  </si>
  <si>
    <t xml:space="preserve"> Mon Jun 27 09:11:20 PDT 2011  NRCS National Water and Climate Center - Provisional Data - subject to revision</t>
  </si>
  <si>
    <t>mean loss of inches SWE</t>
  </si>
  <si>
    <t>max loss of inches SWE</t>
  </si>
  <si>
    <t xml:space="preserve"> Tue May 15 12:10:44 PDT 2012  NRCS National Water and Climate Center - Provisional Data - subject to revision Colorado (PST) SNOTEL Site INDEPENDENCE PASS</t>
  </si>
  <si>
    <t>Time</t>
  </si>
  <si>
    <t>5-Day Moving</t>
  </si>
  <si>
    <t>Average of</t>
  </si>
  <si>
    <t>Daily Loss</t>
  </si>
  <si>
    <t>of SWE</t>
  </si>
  <si>
    <t>&lt;&lt; added precip</t>
  </si>
  <si>
    <t>Mean temp &gt;&gt;</t>
  </si>
  <si>
    <t>WY 2012</t>
  </si>
  <si>
    <t>Range</t>
  </si>
  <si>
    <t>Maximum</t>
  </si>
  <si>
    <t>SBBSA</t>
  </si>
  <si>
    <t xml:space="preserve"> DOS </t>
  </si>
  <si>
    <t>Post</t>
  </si>
  <si>
    <t>Temp C</t>
  </si>
  <si>
    <t xml:space="preserve">  Colorado (PST) SNOTEL Site INDEPENDENCE PASS - NRCS National Water and Climate Center - Provisional Data - subject to revision as of Tue Jun 04 07:50:06 PDT 2013. Notes on dates - Daily sensors (e.g. TAVG.D-1) report a summary value for the previous day.  Hourly sensors (e.g. TAVG.H-1) report a summary value for the previous hour.  Instantaneous sensors (e.g. TOBS.I-1) report a single observation on the hour.</t>
  </si>
  <si>
    <t>WY 2013</t>
  </si>
  <si>
    <t>%</t>
  </si>
  <si>
    <t xml:space="preserve">  Colorado (PST) SNOTEL Site INDEPENDENCE PASS - NRCS National Water and Climate Center - Provisional Data - subject to revision as of Wed Jun 18 07:13:02 PDT 2014. Notes on dates - Daily sensors (e.g. TAVG.D-1) report a summary value for the previous day.  Hourly sensors (e.g. TAVG.H-1) report a summary value for the previous hour.  Instantaneous sensors (e.g. TOBS.I-1) report a single observation on the hour.</t>
  </si>
  <si>
    <t>WY 2014</t>
  </si>
  <si>
    <t>1981-2010 Median Peak SWE is 16.5" on April 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</si>
</sst>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mmm\-yyyy"/>
    <numFmt numFmtId="167" formatCode="mm/dd/yy;@"/>
    <numFmt numFmtId="168" formatCode="m/d/yy;@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0" fillId="33" borderId="0" xfId="0" applyFill="1" applyAlignment="1">
      <alignment/>
    </xf>
    <xf numFmtId="14" fontId="0" fillId="33" borderId="0" xfId="0" applyNumberFormat="1" applyFill="1" applyAlignment="1">
      <alignment/>
    </xf>
    <xf numFmtId="14" fontId="0" fillId="0" borderId="10" xfId="0" applyNumberFormat="1" applyBorder="1" applyAlignment="1">
      <alignment/>
    </xf>
    <xf numFmtId="0" fontId="0" fillId="0" borderId="0" xfId="0" applyAlignment="1">
      <alignment horizontal="right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5" fillId="0" borderId="0" xfId="0" applyFont="1" applyAlignment="1">
      <alignment horizontal="right"/>
    </xf>
    <xf numFmtId="167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0" fontId="0" fillId="34" borderId="0" xfId="0" applyFill="1" applyAlignment="1">
      <alignment/>
    </xf>
    <xf numFmtId="14" fontId="0" fillId="34" borderId="0" xfId="0" applyNumberFormat="1" applyFill="1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14" fontId="0" fillId="0" borderId="10" xfId="0" applyNumberForma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10" xfId="0" applyFill="1" applyBorder="1" applyAlignment="1">
      <alignment/>
    </xf>
    <xf numFmtId="0" fontId="0" fillId="35" borderId="0" xfId="0" applyFill="1" applyAlignment="1">
      <alignment/>
    </xf>
    <xf numFmtId="14" fontId="0" fillId="35" borderId="0" xfId="0" applyNumberFormat="1" applyFill="1" applyAlignment="1">
      <alignment/>
    </xf>
    <xf numFmtId="2" fontId="0" fillId="0" borderId="0" xfId="0" applyNumberFormat="1" applyFill="1" applyBorder="1" applyAlignment="1">
      <alignment horizontal="right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Alignment="1">
      <alignment horizontal="left"/>
    </xf>
    <xf numFmtId="164" fontId="0" fillId="0" borderId="0" xfId="0" applyNumberFormat="1" applyFont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9" fontId="0" fillId="0" borderId="0" xfId="57" applyFont="1" applyAlignment="1">
      <alignment horizontal="center"/>
    </xf>
    <xf numFmtId="9" fontId="0" fillId="0" borderId="10" xfId="57" applyFont="1" applyBorder="1" applyAlignment="1">
      <alignment horizontal="center"/>
    </xf>
    <xf numFmtId="9" fontId="5" fillId="0" borderId="0" xfId="57" applyFont="1" applyAlignment="1">
      <alignment horizontal="center"/>
    </xf>
    <xf numFmtId="3" fontId="5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12.7109375" style="2" customWidth="1"/>
    <col min="3" max="3" width="8.7109375" style="3" customWidth="1"/>
    <col min="4" max="4" width="10.7109375" style="3" customWidth="1"/>
    <col min="5" max="5" width="10.7109375" style="4" customWidth="1"/>
    <col min="6" max="7" width="10.7109375" style="3" customWidth="1"/>
    <col min="8" max="8" width="10.7109375" style="0" customWidth="1"/>
    <col min="9" max="9" width="13.7109375" style="0" customWidth="1"/>
    <col min="10" max="10" width="10.28125" style="0" bestFit="1" customWidth="1"/>
  </cols>
  <sheetData>
    <row r="1" spans="1:10" ht="12.75">
      <c r="A1" s="1" t="s">
        <v>19</v>
      </c>
      <c r="H1" s="3"/>
      <c r="I1" s="3" t="s">
        <v>61</v>
      </c>
      <c r="J1" s="4"/>
    </row>
    <row r="2" spans="1:10" ht="12.75">
      <c r="A2" t="s">
        <v>71</v>
      </c>
      <c r="D2" s="52"/>
      <c r="H2" s="19" t="s">
        <v>42</v>
      </c>
      <c r="I2" s="3" t="s">
        <v>53</v>
      </c>
      <c r="J2" s="4" t="s">
        <v>62</v>
      </c>
    </row>
    <row r="3" spans="4:10" ht="12.75">
      <c r="D3" s="53" t="s">
        <v>68</v>
      </c>
      <c r="F3" s="3" t="s">
        <v>1</v>
      </c>
      <c r="G3" s="3" t="s">
        <v>1</v>
      </c>
      <c r="H3" s="19" t="s">
        <v>0</v>
      </c>
      <c r="I3" s="3" t="s">
        <v>54</v>
      </c>
      <c r="J3" s="4" t="s">
        <v>63</v>
      </c>
    </row>
    <row r="4" spans="2:10" ht="12.75">
      <c r="B4" s="2" t="s">
        <v>2</v>
      </c>
      <c r="C4" s="3" t="s">
        <v>3</v>
      </c>
      <c r="D4" s="53" t="s">
        <v>45</v>
      </c>
      <c r="E4" s="4" t="s">
        <v>4</v>
      </c>
      <c r="F4" s="3" t="s">
        <v>6</v>
      </c>
      <c r="G4" s="3" t="s">
        <v>7</v>
      </c>
      <c r="H4" s="19" t="s">
        <v>5</v>
      </c>
      <c r="I4" s="35" t="s">
        <v>55</v>
      </c>
      <c r="J4" s="4" t="s">
        <v>64</v>
      </c>
    </row>
    <row r="5" spans="1:10" ht="12.75">
      <c r="A5" s="5"/>
      <c r="B5" s="5" t="s">
        <v>8</v>
      </c>
      <c r="C5" s="6" t="s">
        <v>9</v>
      </c>
      <c r="D5" s="54" t="s">
        <v>8</v>
      </c>
      <c r="E5" s="7" t="s">
        <v>10</v>
      </c>
      <c r="F5" s="6" t="s">
        <v>11</v>
      </c>
      <c r="G5" s="6" t="s">
        <v>65</v>
      </c>
      <c r="H5" s="20" t="s">
        <v>9</v>
      </c>
      <c r="I5" s="6" t="s">
        <v>56</v>
      </c>
      <c r="J5" s="7" t="s">
        <v>8</v>
      </c>
    </row>
    <row r="6" spans="1:10" ht="12.75">
      <c r="A6" s="2" t="s">
        <v>12</v>
      </c>
      <c r="B6" s="8">
        <v>38816</v>
      </c>
      <c r="C6" s="3">
        <v>16.7</v>
      </c>
      <c r="D6" s="55">
        <f>C6/16.5</f>
        <v>1.012121212121212</v>
      </c>
      <c r="E6" s="4">
        <v>41</v>
      </c>
      <c r="F6" s="3">
        <v>2</v>
      </c>
      <c r="G6" s="3">
        <v>0.654</v>
      </c>
      <c r="H6" s="19">
        <f aca="true" t="shared" si="0" ref="H6:H14">(C6+F6)/E6</f>
        <v>0.4560975609756097</v>
      </c>
      <c r="I6" s="2">
        <v>1.14</v>
      </c>
      <c r="J6" s="2">
        <v>4</v>
      </c>
    </row>
    <row r="7" spans="1:10" ht="12.75">
      <c r="A7" s="2" t="s">
        <v>13</v>
      </c>
      <c r="B7" s="8">
        <v>39190</v>
      </c>
      <c r="C7" s="3">
        <v>16.3</v>
      </c>
      <c r="D7" s="55">
        <f aca="true" t="shared" si="1" ref="D7:D14">C7/16.5</f>
        <v>0.9878787878787879</v>
      </c>
      <c r="E7" s="4">
        <v>31</v>
      </c>
      <c r="F7" s="3">
        <v>2.8000000000000007</v>
      </c>
      <c r="G7" s="3">
        <v>2.609375</v>
      </c>
      <c r="H7" s="19">
        <f t="shared" si="0"/>
        <v>0.6161290322580646</v>
      </c>
      <c r="I7" s="19">
        <v>1.6</v>
      </c>
      <c r="J7" s="2">
        <v>3</v>
      </c>
    </row>
    <row r="8" spans="1:10" ht="12.75">
      <c r="A8" s="2" t="s">
        <v>14</v>
      </c>
      <c r="B8" s="8">
        <v>39551</v>
      </c>
      <c r="C8" s="3">
        <v>26.8</v>
      </c>
      <c r="D8" s="55">
        <f t="shared" si="1"/>
        <v>1.6242424242424243</v>
      </c>
      <c r="E8" s="4">
        <v>56</v>
      </c>
      <c r="F8" s="3">
        <v>4</v>
      </c>
      <c r="G8" s="3">
        <v>1.731578947368421</v>
      </c>
      <c r="H8" s="19">
        <f t="shared" si="0"/>
        <v>0.55</v>
      </c>
      <c r="I8" s="2">
        <v>1.4600000000000002</v>
      </c>
      <c r="J8" s="2">
        <v>4</v>
      </c>
    </row>
    <row r="9" spans="1:10" ht="12.75">
      <c r="A9" s="2" t="s">
        <v>15</v>
      </c>
      <c r="B9" s="8">
        <v>39922</v>
      </c>
      <c r="C9" s="3">
        <v>21.9</v>
      </c>
      <c r="D9" s="55">
        <f t="shared" si="1"/>
        <v>1.3272727272727272</v>
      </c>
      <c r="E9" s="4">
        <v>30</v>
      </c>
      <c r="F9" s="3">
        <v>0.8999999999999986</v>
      </c>
      <c r="G9" s="3">
        <v>3.283870967741935</v>
      </c>
      <c r="H9" s="19">
        <f t="shared" si="0"/>
        <v>0.7599999999999999</v>
      </c>
      <c r="I9" s="2">
        <v>1.3399999999999999</v>
      </c>
      <c r="J9" s="2">
        <v>2</v>
      </c>
    </row>
    <row r="10" spans="1:10" ht="12.75">
      <c r="A10" s="2" t="s">
        <v>16</v>
      </c>
      <c r="B10" s="8">
        <v>40277</v>
      </c>
      <c r="C10" s="3">
        <v>16.5</v>
      </c>
      <c r="D10" s="55">
        <f t="shared" si="1"/>
        <v>1</v>
      </c>
      <c r="E10" s="4">
        <v>49</v>
      </c>
      <c r="F10" s="3">
        <v>5</v>
      </c>
      <c r="G10" s="3">
        <v>1.48</v>
      </c>
      <c r="H10" s="19">
        <f t="shared" si="0"/>
        <v>0.4387755102040816</v>
      </c>
      <c r="I10" s="2">
        <v>1.06</v>
      </c>
      <c r="J10" s="2">
        <v>5</v>
      </c>
    </row>
    <row r="11" spans="1:10" ht="12.75">
      <c r="A11" s="2" t="s">
        <v>17</v>
      </c>
      <c r="B11" s="8">
        <v>40667</v>
      </c>
      <c r="C11" s="3">
        <v>25</v>
      </c>
      <c r="D11" s="55">
        <f t="shared" si="1"/>
        <v>1.5151515151515151</v>
      </c>
      <c r="E11" s="4">
        <v>37</v>
      </c>
      <c r="F11" s="3">
        <v>2.6999999999999993</v>
      </c>
      <c r="G11" s="3">
        <v>4.108108108108108</v>
      </c>
      <c r="H11" s="19">
        <f t="shared" si="0"/>
        <v>0.7486486486486487</v>
      </c>
      <c r="I11" s="2">
        <v>1.5399999999999998</v>
      </c>
      <c r="J11" s="2">
        <v>4</v>
      </c>
    </row>
    <row r="12" spans="1:10" s="47" customFormat="1" ht="12.75">
      <c r="A12" s="51" t="s">
        <v>59</v>
      </c>
      <c r="B12" s="48">
        <v>40992</v>
      </c>
      <c r="C12" s="35">
        <v>9.9</v>
      </c>
      <c r="D12" s="55">
        <f t="shared" si="1"/>
        <v>0.6</v>
      </c>
      <c r="E12" s="49">
        <v>38</v>
      </c>
      <c r="F12" s="35">
        <v>2.5999999999999996</v>
      </c>
      <c r="G12" s="35">
        <v>1.6315789473684212</v>
      </c>
      <c r="H12" s="50">
        <f t="shared" si="0"/>
        <v>0.32894736842105265</v>
      </c>
      <c r="I12" s="51">
        <v>0.82</v>
      </c>
      <c r="J12" s="51">
        <v>7</v>
      </c>
    </row>
    <row r="13" spans="1:10" s="47" customFormat="1" ht="12.75">
      <c r="A13" s="51" t="s">
        <v>67</v>
      </c>
      <c r="B13" s="48">
        <f>+'IndPass WY 2013'!B63</f>
        <v>41390</v>
      </c>
      <c r="C13" s="35">
        <f>+'IndPass WY 2013'!D63</f>
        <v>15.3</v>
      </c>
      <c r="D13" s="55">
        <f t="shared" si="1"/>
        <v>0.9272727272727274</v>
      </c>
      <c r="E13" s="49">
        <f>+'IndPass WY 2013'!E95</f>
        <v>29</v>
      </c>
      <c r="F13" s="35">
        <f>+'IndPass WY 2013'!G93</f>
        <v>2.599999999999998</v>
      </c>
      <c r="G13" s="35">
        <f>+'IndPass WY 2013'!K93</f>
        <v>2.7413793103448283</v>
      </c>
      <c r="H13" s="50">
        <f t="shared" si="0"/>
        <v>0.6172413793103447</v>
      </c>
      <c r="I13" s="50">
        <f>+'IndPass WY 2013'!F94</f>
        <v>1.08</v>
      </c>
      <c r="J13" s="51">
        <v>2</v>
      </c>
    </row>
    <row r="14" spans="1:10" ht="12.75">
      <c r="A14" s="5" t="s">
        <v>70</v>
      </c>
      <c r="B14" s="41">
        <f>+'IndPass WY 2014'!B54</f>
        <v>41747</v>
      </c>
      <c r="C14" s="6">
        <f>+'IndPass WY 2014'!D54</f>
        <v>22.2</v>
      </c>
      <c r="D14" s="56">
        <f t="shared" si="1"/>
        <v>1.3454545454545455</v>
      </c>
      <c r="E14" s="7">
        <f>+'IndPass WY 2014'!E98</f>
        <v>41</v>
      </c>
      <c r="F14" s="6">
        <f>+'IndPass WY 2014'!G96</f>
        <v>3.5</v>
      </c>
      <c r="G14" s="6">
        <f>+'IndPass WY 2014'!K96</f>
        <v>1.7585365853658534</v>
      </c>
      <c r="H14" s="20">
        <f t="shared" si="0"/>
        <v>0.6268292682926829</v>
      </c>
      <c r="I14" s="5">
        <f>+'IndPass WY 2014'!F97</f>
        <v>1.2399999999999998</v>
      </c>
      <c r="J14" s="5">
        <v>3</v>
      </c>
    </row>
    <row r="15" spans="1:10" ht="12.75">
      <c r="A15" s="21" t="s">
        <v>18</v>
      </c>
      <c r="C15" s="3">
        <f>AVERAGE(C6:C14)</f>
        <v>18.955555555555556</v>
      </c>
      <c r="D15" s="55">
        <f>C15/16.5</f>
        <v>1.1488215488215487</v>
      </c>
      <c r="E15" s="4">
        <f aca="true" t="shared" si="2" ref="E15:J15">AVERAGE(E6:E14)</f>
        <v>39.111111111111114</v>
      </c>
      <c r="F15" s="3">
        <f t="shared" si="2"/>
        <v>2.9</v>
      </c>
      <c r="G15" s="3">
        <f t="shared" si="2"/>
        <v>2.2220475406997298</v>
      </c>
      <c r="H15" s="3">
        <f t="shared" si="2"/>
        <v>0.571407640901165</v>
      </c>
      <c r="I15" s="3">
        <f t="shared" si="2"/>
        <v>1.2533333333333332</v>
      </c>
      <c r="J15" s="3">
        <f t="shared" si="2"/>
        <v>3.7777777777777777</v>
      </c>
    </row>
    <row r="16" ht="12.75">
      <c r="D16" s="55"/>
    </row>
    <row r="17" spans="1:10" ht="12.75">
      <c r="A17" s="22" t="s">
        <v>43</v>
      </c>
      <c r="B17" s="23">
        <v>40667</v>
      </c>
      <c r="C17" s="24">
        <f aca="true" t="shared" si="3" ref="C17:J17">MAX(C6:C14)</f>
        <v>26.8</v>
      </c>
      <c r="D17" s="57">
        <f t="shared" si="3"/>
        <v>1.6242424242424243</v>
      </c>
      <c r="E17" s="42">
        <f t="shared" si="3"/>
        <v>56</v>
      </c>
      <c r="F17" s="24">
        <f t="shared" si="3"/>
        <v>5</v>
      </c>
      <c r="G17" s="24">
        <f t="shared" si="3"/>
        <v>4.108108108108108</v>
      </c>
      <c r="H17" s="24">
        <f t="shared" si="3"/>
        <v>0.7599999999999999</v>
      </c>
      <c r="I17" s="24">
        <f t="shared" si="3"/>
        <v>1.6</v>
      </c>
      <c r="J17" s="42">
        <f t="shared" si="3"/>
        <v>7</v>
      </c>
    </row>
    <row r="18" spans="1:10" ht="12.75">
      <c r="A18" s="22" t="s">
        <v>44</v>
      </c>
      <c r="B18" s="23">
        <v>40992</v>
      </c>
      <c r="C18" s="24">
        <f aca="true" t="shared" si="4" ref="C18:J18">MIN(C6:C14)</f>
        <v>9.9</v>
      </c>
      <c r="D18" s="57">
        <f t="shared" si="4"/>
        <v>0.6</v>
      </c>
      <c r="E18" s="42">
        <f t="shared" si="4"/>
        <v>29</v>
      </c>
      <c r="F18" s="24">
        <f t="shared" si="4"/>
        <v>0.8999999999999986</v>
      </c>
      <c r="G18" s="24">
        <f t="shared" si="4"/>
        <v>0.654</v>
      </c>
      <c r="H18" s="24">
        <f t="shared" si="4"/>
        <v>0.32894736842105265</v>
      </c>
      <c r="I18" s="24">
        <f t="shared" si="4"/>
        <v>0.82</v>
      </c>
      <c r="J18" s="42">
        <f t="shared" si="4"/>
        <v>2</v>
      </c>
    </row>
    <row r="19" spans="1:10" ht="12.75">
      <c r="A19" s="22" t="s">
        <v>60</v>
      </c>
      <c r="B19" s="58">
        <v>41</v>
      </c>
      <c r="C19" s="24">
        <f aca="true" t="shared" si="5" ref="C19:J19">+C17-C18</f>
        <v>16.9</v>
      </c>
      <c r="D19" s="57">
        <f t="shared" si="5"/>
        <v>1.0242424242424244</v>
      </c>
      <c r="E19" s="42">
        <f t="shared" si="5"/>
        <v>27</v>
      </c>
      <c r="F19" s="24">
        <f t="shared" si="5"/>
        <v>4.100000000000001</v>
      </c>
      <c r="G19" s="24">
        <f t="shared" si="5"/>
        <v>3.454108108108108</v>
      </c>
      <c r="H19" s="24">
        <f t="shared" si="5"/>
        <v>0.43105263157894724</v>
      </c>
      <c r="I19" s="24">
        <f t="shared" si="5"/>
        <v>0.7800000000000001</v>
      </c>
      <c r="J19" s="42">
        <f t="shared" si="5"/>
        <v>5</v>
      </c>
    </row>
    <row r="20" spans="1:10" ht="12.75">
      <c r="A20" s="22" t="s">
        <v>45</v>
      </c>
      <c r="B20" s="26"/>
      <c r="C20" s="24">
        <f>MEDIAN(C6:C14)</f>
        <v>16.7</v>
      </c>
      <c r="D20" s="57">
        <f>+MEDIAN(D6:D14)</f>
        <v>1.012121212121212</v>
      </c>
      <c r="E20" s="42">
        <f aca="true" t="shared" si="6" ref="E20:J20">MEDIAN(E6:E14)</f>
        <v>38</v>
      </c>
      <c r="F20" s="24">
        <f t="shared" si="6"/>
        <v>2.6999999999999993</v>
      </c>
      <c r="G20" s="24">
        <f t="shared" si="6"/>
        <v>1.7585365853658534</v>
      </c>
      <c r="H20" s="24">
        <f t="shared" si="6"/>
        <v>0.6161290322580646</v>
      </c>
      <c r="I20" s="24">
        <f t="shared" si="6"/>
        <v>1.2399999999999998</v>
      </c>
      <c r="J20" s="42">
        <f t="shared" si="6"/>
        <v>4</v>
      </c>
    </row>
    <row r="21" spans="1:10" ht="12.75">
      <c r="A21" s="22" t="s">
        <v>46</v>
      </c>
      <c r="B21" s="24"/>
      <c r="C21" s="24">
        <f>STDEV(C6:C14)</f>
        <v>5.371245458716058</v>
      </c>
      <c r="D21" s="57">
        <f>+STDEV(D6:D14)</f>
        <v>0.3255300278009727</v>
      </c>
      <c r="E21" s="24">
        <f aca="true" t="shared" si="7" ref="E21:J21">STDEV(E6:E14)</f>
        <v>8.99228064014414</v>
      </c>
      <c r="F21" s="24">
        <f t="shared" si="7"/>
        <v>1.1736694594305501</v>
      </c>
      <c r="G21" s="24">
        <f t="shared" si="7"/>
        <v>1.0558103612191516</v>
      </c>
      <c r="H21" s="24">
        <f t="shared" si="7"/>
        <v>0.1433033109298942</v>
      </c>
      <c r="I21" s="24">
        <f t="shared" si="7"/>
        <v>0.2551470164434613</v>
      </c>
      <c r="J21" s="24">
        <f t="shared" si="7"/>
        <v>1.5634719199411427</v>
      </c>
    </row>
    <row r="22" spans="1:10" ht="12.75">
      <c r="A22" s="22" t="s">
        <v>47</v>
      </c>
      <c r="B22" s="27"/>
      <c r="C22" s="25">
        <f aca="true" t="shared" si="8" ref="C22:J22">C21/C15</f>
        <v>0.2833599597212457</v>
      </c>
      <c r="D22" s="57">
        <f>+D21/D15</f>
        <v>0.2833599597212453</v>
      </c>
      <c r="E22" s="25">
        <f t="shared" si="8"/>
        <v>0.22991626636732174</v>
      </c>
      <c r="F22" s="25">
        <f t="shared" si="8"/>
        <v>0.4047136067001897</v>
      </c>
      <c r="G22" s="25">
        <f t="shared" si="8"/>
        <v>0.47515201267326335</v>
      </c>
      <c r="H22" s="25">
        <f t="shared" si="8"/>
        <v>0.2507899801687829</v>
      </c>
      <c r="I22" s="25">
        <f t="shared" si="8"/>
        <v>0.2035747471623362</v>
      </c>
      <c r="J22" s="25">
        <f t="shared" si="8"/>
        <v>0.4138602141020672</v>
      </c>
    </row>
  </sheetData>
  <sheetProtection/>
  <printOptions/>
  <pageMargins left="0.75" right="0.75" top="1" bottom="1" header="0.5" footer="0.5"/>
  <pageSetup fitToHeight="1" fitToWidth="1" horizontalDpi="300" verticalDpi="300" orientation="landscape" r:id="rId3"/>
  <ignoredErrors>
    <ignoredError sqref="D20:D22" formula="1"/>
  </ignoredError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1">
      <pane ySplit="5" topLeftCell="A28" activePane="bottomLeft" state="frozen"/>
      <selection pane="topLeft" activeCell="A1" sqref="A1"/>
      <selection pane="bottomLeft" activeCell="F57" sqref="F57"/>
    </sheetView>
  </sheetViews>
  <sheetFormatPr defaultColWidth="9.140625" defaultRowHeight="12.75"/>
  <cols>
    <col min="2" max="2" width="12.28125" style="0" customWidth="1"/>
    <col min="4" max="13" width="14.7109375" style="0" customWidth="1"/>
  </cols>
  <sheetData>
    <row r="1" ht="12.75">
      <c r="A1" t="s">
        <v>20</v>
      </c>
    </row>
    <row r="2" spans="5:6" ht="12.75">
      <c r="E2" s="2"/>
      <c r="F2" s="3" t="s">
        <v>53</v>
      </c>
    </row>
    <row r="3" spans="5:6" ht="12.75">
      <c r="E3" s="2"/>
      <c r="F3" s="3" t="s">
        <v>54</v>
      </c>
    </row>
    <row r="4" spans="5:6" ht="12.75">
      <c r="E4" s="2" t="s">
        <v>55</v>
      </c>
      <c r="F4" s="35" t="s">
        <v>55</v>
      </c>
    </row>
    <row r="5" spans="1:13" ht="12.75">
      <c r="A5" t="s">
        <v>21</v>
      </c>
      <c r="B5" t="s">
        <v>2</v>
      </c>
      <c r="C5" t="s">
        <v>22</v>
      </c>
      <c r="D5" t="s">
        <v>23</v>
      </c>
      <c r="E5" s="2" t="s">
        <v>56</v>
      </c>
      <c r="F5" s="6" t="s">
        <v>56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2" ht="12.75">
      <c r="A6">
        <v>542</v>
      </c>
      <c r="B6" s="10">
        <v>38808</v>
      </c>
      <c r="D6">
        <v>15.9</v>
      </c>
      <c r="G6">
        <v>20</v>
      </c>
      <c r="H6">
        <v>-0.3</v>
      </c>
      <c r="I6">
        <v>9.2</v>
      </c>
      <c r="J6">
        <v>-17.4</v>
      </c>
      <c r="K6">
        <v>-2.6</v>
      </c>
      <c r="L6">
        <v>-99.9</v>
      </c>
    </row>
    <row r="7" spans="1:12" ht="12.75">
      <c r="A7">
        <v>542</v>
      </c>
      <c r="B7" s="10">
        <v>38809</v>
      </c>
      <c r="D7">
        <v>16.1</v>
      </c>
      <c r="G7">
        <v>20.1</v>
      </c>
      <c r="H7">
        <v>-6.2</v>
      </c>
      <c r="I7">
        <v>5.6</v>
      </c>
      <c r="J7">
        <v>-7.1</v>
      </c>
      <c r="K7">
        <v>-1</v>
      </c>
      <c r="L7">
        <v>-99.9</v>
      </c>
    </row>
    <row r="8" spans="1:12" ht="12.75">
      <c r="A8">
        <v>542</v>
      </c>
      <c r="B8" s="10">
        <v>38810</v>
      </c>
      <c r="D8">
        <v>16.2</v>
      </c>
      <c r="G8">
        <v>20.3</v>
      </c>
      <c r="H8">
        <v>-11.6</v>
      </c>
      <c r="I8">
        <v>5.2</v>
      </c>
      <c r="J8">
        <v>-11.9</v>
      </c>
      <c r="K8">
        <v>-5</v>
      </c>
      <c r="L8">
        <v>-99.9</v>
      </c>
    </row>
    <row r="9" spans="1:12" ht="12.75">
      <c r="A9">
        <v>542</v>
      </c>
      <c r="B9" s="10">
        <v>38811</v>
      </c>
      <c r="D9">
        <v>16.4</v>
      </c>
      <c r="G9">
        <v>20.4</v>
      </c>
      <c r="H9">
        <v>-3.9</v>
      </c>
      <c r="I9">
        <v>10.9</v>
      </c>
      <c r="J9">
        <v>-11.8</v>
      </c>
      <c r="K9">
        <v>-0.5</v>
      </c>
      <c r="L9">
        <v>-99.9</v>
      </c>
    </row>
    <row r="10" spans="1:12" ht="12.75">
      <c r="A10">
        <v>542</v>
      </c>
      <c r="B10" s="10">
        <v>38812</v>
      </c>
      <c r="D10">
        <v>16.1</v>
      </c>
      <c r="G10">
        <v>20.5</v>
      </c>
      <c r="H10">
        <v>-3.3</v>
      </c>
      <c r="I10">
        <v>10.1</v>
      </c>
      <c r="J10">
        <v>-4.5</v>
      </c>
      <c r="K10">
        <v>1.1</v>
      </c>
      <c r="L10">
        <v>-99.9</v>
      </c>
    </row>
    <row r="11" spans="1:12" ht="12.75">
      <c r="A11">
        <v>542</v>
      </c>
      <c r="B11" s="10">
        <v>38813</v>
      </c>
      <c r="D11">
        <v>16.4</v>
      </c>
      <c r="G11">
        <v>20.5</v>
      </c>
      <c r="H11">
        <v>-7.4</v>
      </c>
      <c r="I11">
        <v>9.5</v>
      </c>
      <c r="J11">
        <v>-7.4</v>
      </c>
      <c r="K11">
        <v>0.2</v>
      </c>
      <c r="L11">
        <v>-99.9</v>
      </c>
    </row>
    <row r="12" spans="1:12" ht="12.75">
      <c r="A12">
        <v>542</v>
      </c>
      <c r="B12" s="10">
        <v>38814</v>
      </c>
      <c r="D12">
        <v>16.7</v>
      </c>
      <c r="G12">
        <v>20.8</v>
      </c>
      <c r="H12">
        <v>-7.5</v>
      </c>
      <c r="I12">
        <v>2.2</v>
      </c>
      <c r="J12">
        <v>-10.6</v>
      </c>
      <c r="K12">
        <v>-6.7</v>
      </c>
      <c r="L12">
        <v>-99.9</v>
      </c>
    </row>
    <row r="13" spans="1:12" ht="12.75">
      <c r="A13">
        <v>542</v>
      </c>
      <c r="B13" s="10">
        <v>38815</v>
      </c>
      <c r="D13">
        <v>17</v>
      </c>
      <c r="G13">
        <v>21.3</v>
      </c>
      <c r="H13">
        <v>-4.5</v>
      </c>
      <c r="I13">
        <v>13.3</v>
      </c>
      <c r="J13">
        <v>-7.6</v>
      </c>
      <c r="K13">
        <v>-1.4</v>
      </c>
      <c r="L13">
        <v>-99.9</v>
      </c>
    </row>
    <row r="14" spans="1:12" ht="12.75">
      <c r="A14" s="11">
        <v>542</v>
      </c>
      <c r="B14" s="12">
        <v>38816</v>
      </c>
      <c r="C14" s="11"/>
      <c r="D14" s="11">
        <v>16.7</v>
      </c>
      <c r="E14" s="11"/>
      <c r="F14" s="11"/>
      <c r="G14" s="11">
        <v>21.3</v>
      </c>
      <c r="H14" s="11">
        <v>-5.1</v>
      </c>
      <c r="I14" s="11">
        <v>13.5</v>
      </c>
      <c r="J14" s="11">
        <v>-8.7</v>
      </c>
      <c r="K14" s="11">
        <v>-0.1</v>
      </c>
      <c r="L14" s="11">
        <v>-99.9</v>
      </c>
    </row>
    <row r="15" spans="1:12" ht="12.75">
      <c r="A15">
        <v>542</v>
      </c>
      <c r="B15" s="10">
        <v>38817</v>
      </c>
      <c r="D15">
        <v>16.4</v>
      </c>
      <c r="E15">
        <f>D14-D15</f>
        <v>0.3000000000000007</v>
      </c>
      <c r="G15">
        <v>21.3</v>
      </c>
      <c r="H15">
        <v>-5.6</v>
      </c>
      <c r="I15">
        <v>13.2</v>
      </c>
      <c r="J15">
        <v>-7.7</v>
      </c>
      <c r="K15">
        <v>1.2</v>
      </c>
      <c r="L15">
        <v>-99.9</v>
      </c>
    </row>
    <row r="16" spans="1:12" ht="12.75">
      <c r="A16">
        <v>542</v>
      </c>
      <c r="B16" s="10">
        <v>38818</v>
      </c>
      <c r="D16">
        <v>16.1</v>
      </c>
      <c r="E16">
        <f aca="true" t="shared" si="0" ref="E16:E55">D15-D16</f>
        <v>0.29999999999999716</v>
      </c>
      <c r="G16">
        <v>21.4</v>
      </c>
      <c r="H16">
        <v>0</v>
      </c>
      <c r="I16">
        <v>11.7</v>
      </c>
      <c r="J16">
        <v>-8</v>
      </c>
      <c r="K16">
        <v>1.2</v>
      </c>
      <c r="L16">
        <v>-99.9</v>
      </c>
    </row>
    <row r="17" spans="1:12" ht="12.75">
      <c r="A17">
        <v>542</v>
      </c>
      <c r="B17" s="10">
        <v>38819</v>
      </c>
      <c r="D17">
        <v>16.3</v>
      </c>
      <c r="E17">
        <f t="shared" si="0"/>
        <v>-0.1999999999999993</v>
      </c>
      <c r="G17">
        <v>21.4</v>
      </c>
      <c r="H17">
        <v>-3.4</v>
      </c>
      <c r="I17">
        <v>5.4</v>
      </c>
      <c r="J17">
        <v>-5.9</v>
      </c>
      <c r="K17">
        <v>-1</v>
      </c>
      <c r="L17">
        <v>-99.9</v>
      </c>
    </row>
    <row r="18" spans="1:12" ht="12.75">
      <c r="A18">
        <v>542</v>
      </c>
      <c r="B18" s="10">
        <v>38820</v>
      </c>
      <c r="D18">
        <v>16.2</v>
      </c>
      <c r="E18">
        <f t="shared" si="0"/>
        <v>0.10000000000000142</v>
      </c>
      <c r="G18">
        <v>21.4</v>
      </c>
      <c r="H18">
        <v>-3.9</v>
      </c>
      <c r="I18">
        <v>13.7</v>
      </c>
      <c r="J18">
        <v>-7.5</v>
      </c>
      <c r="K18">
        <v>1.5</v>
      </c>
      <c r="L18">
        <v>-99.9</v>
      </c>
    </row>
    <row r="19" spans="1:12" ht="12.75">
      <c r="A19">
        <v>542</v>
      </c>
      <c r="B19" s="10">
        <v>38821</v>
      </c>
      <c r="D19">
        <v>16.2</v>
      </c>
      <c r="E19">
        <f t="shared" si="0"/>
        <v>0</v>
      </c>
      <c r="F19">
        <f aca="true" t="shared" si="1" ref="F19:F55">+AVERAGE(E15:E19)</f>
        <v>0.1</v>
      </c>
      <c r="G19">
        <v>21.5</v>
      </c>
      <c r="H19">
        <v>-4.1</v>
      </c>
      <c r="I19">
        <v>14.4</v>
      </c>
      <c r="J19">
        <v>-5.9</v>
      </c>
      <c r="K19">
        <v>2.4</v>
      </c>
      <c r="L19">
        <v>-99.9</v>
      </c>
    </row>
    <row r="20" spans="1:12" ht="12.75">
      <c r="A20">
        <v>542</v>
      </c>
      <c r="B20" s="10">
        <v>38822</v>
      </c>
      <c r="D20">
        <v>16.1</v>
      </c>
      <c r="E20">
        <f t="shared" si="0"/>
        <v>0.09999999999999787</v>
      </c>
      <c r="F20">
        <f t="shared" si="1"/>
        <v>0.05999999999999943</v>
      </c>
      <c r="G20">
        <v>21.5</v>
      </c>
      <c r="H20">
        <v>0.2</v>
      </c>
      <c r="I20">
        <v>14.1</v>
      </c>
      <c r="J20">
        <v>-5.5</v>
      </c>
      <c r="K20">
        <v>3.5</v>
      </c>
      <c r="L20">
        <v>-99.9</v>
      </c>
    </row>
    <row r="21" spans="1:12" ht="12.75">
      <c r="A21">
        <v>542</v>
      </c>
      <c r="B21" s="10">
        <v>38823</v>
      </c>
      <c r="D21">
        <v>16.4</v>
      </c>
      <c r="E21">
        <f t="shared" si="0"/>
        <v>-0.29999999999999716</v>
      </c>
      <c r="F21">
        <f t="shared" si="1"/>
        <v>-0.05999999999999943</v>
      </c>
      <c r="G21">
        <v>21.7</v>
      </c>
      <c r="H21">
        <v>-8.8</v>
      </c>
      <c r="I21">
        <v>1.7</v>
      </c>
      <c r="J21">
        <v>-8.8</v>
      </c>
      <c r="K21">
        <v>-2.2</v>
      </c>
      <c r="L21">
        <v>-99.9</v>
      </c>
    </row>
    <row r="22" spans="1:12" ht="12.75">
      <c r="A22">
        <v>542</v>
      </c>
      <c r="B22" s="10">
        <v>38824</v>
      </c>
      <c r="D22">
        <v>16.3</v>
      </c>
      <c r="E22">
        <f t="shared" si="0"/>
        <v>0.09999999999999787</v>
      </c>
      <c r="F22">
        <f t="shared" si="1"/>
        <v>0</v>
      </c>
      <c r="G22">
        <v>21.8</v>
      </c>
      <c r="H22">
        <v>-4.3</v>
      </c>
      <c r="I22">
        <v>12.6</v>
      </c>
      <c r="J22">
        <v>-10.3</v>
      </c>
      <c r="K22">
        <v>-0.2</v>
      </c>
      <c r="L22">
        <v>-99.9</v>
      </c>
    </row>
    <row r="23" spans="1:12" ht="12.75">
      <c r="A23">
        <v>542</v>
      </c>
      <c r="B23" s="10">
        <v>38825</v>
      </c>
      <c r="D23">
        <v>16</v>
      </c>
      <c r="E23">
        <f t="shared" si="0"/>
        <v>0.3000000000000007</v>
      </c>
      <c r="F23">
        <f t="shared" si="1"/>
        <v>0.039999999999999855</v>
      </c>
      <c r="G23">
        <v>21.8</v>
      </c>
      <c r="H23">
        <v>-9.1</v>
      </c>
      <c r="I23">
        <v>12.2</v>
      </c>
      <c r="J23">
        <v>-9.1</v>
      </c>
      <c r="K23">
        <v>1.6</v>
      </c>
      <c r="L23">
        <v>-99.9</v>
      </c>
    </row>
    <row r="24" spans="1:12" ht="12.75">
      <c r="A24">
        <v>542</v>
      </c>
      <c r="B24" s="10">
        <v>38826</v>
      </c>
      <c r="D24">
        <v>16</v>
      </c>
      <c r="E24">
        <f t="shared" si="0"/>
        <v>0</v>
      </c>
      <c r="F24">
        <f t="shared" si="1"/>
        <v>0.039999999999999855</v>
      </c>
      <c r="G24">
        <v>21.8</v>
      </c>
      <c r="H24">
        <v>-13.8</v>
      </c>
      <c r="I24">
        <v>1.3</v>
      </c>
      <c r="J24">
        <v>-15.2</v>
      </c>
      <c r="K24">
        <v>-8.5</v>
      </c>
      <c r="L24">
        <v>-99.9</v>
      </c>
    </row>
    <row r="25" spans="1:12" ht="12.75">
      <c r="A25">
        <v>542</v>
      </c>
      <c r="B25" s="10">
        <v>38827</v>
      </c>
      <c r="D25">
        <v>16.2</v>
      </c>
      <c r="E25">
        <f t="shared" si="0"/>
        <v>-0.1999999999999993</v>
      </c>
      <c r="F25">
        <f t="shared" si="1"/>
        <v>-0.019999999999999574</v>
      </c>
      <c r="G25">
        <v>21.9</v>
      </c>
      <c r="H25">
        <v>-12.1</v>
      </c>
      <c r="I25">
        <v>6.4</v>
      </c>
      <c r="J25">
        <v>-13.8</v>
      </c>
      <c r="K25">
        <v>-5.2</v>
      </c>
      <c r="L25">
        <v>-99.9</v>
      </c>
    </row>
    <row r="26" spans="1:12" ht="12.75">
      <c r="A26">
        <v>542</v>
      </c>
      <c r="B26" s="10">
        <v>38828</v>
      </c>
      <c r="D26">
        <v>16</v>
      </c>
      <c r="E26">
        <f t="shared" si="0"/>
        <v>0.1999999999999993</v>
      </c>
      <c r="F26">
        <f t="shared" si="1"/>
        <v>0.07999999999999971</v>
      </c>
      <c r="G26">
        <v>22</v>
      </c>
      <c r="H26">
        <v>-7.6</v>
      </c>
      <c r="I26">
        <v>11.3</v>
      </c>
      <c r="J26">
        <v>-14.1</v>
      </c>
      <c r="K26">
        <v>-2.5</v>
      </c>
      <c r="L26">
        <v>-99.9</v>
      </c>
    </row>
    <row r="27" spans="1:12" ht="12.75">
      <c r="A27">
        <v>542</v>
      </c>
      <c r="B27" s="10">
        <v>38829</v>
      </c>
      <c r="D27">
        <v>15.8</v>
      </c>
      <c r="E27">
        <f t="shared" si="0"/>
        <v>0.1999999999999993</v>
      </c>
      <c r="F27">
        <f t="shared" si="1"/>
        <v>0.1</v>
      </c>
      <c r="G27">
        <v>22.1</v>
      </c>
      <c r="H27">
        <v>-3.1</v>
      </c>
      <c r="I27">
        <v>14.4</v>
      </c>
      <c r="J27">
        <v>-9.9</v>
      </c>
      <c r="K27">
        <v>0.9</v>
      </c>
      <c r="L27">
        <v>-99.9</v>
      </c>
    </row>
    <row r="28" spans="1:12" ht="12.75">
      <c r="A28">
        <v>542</v>
      </c>
      <c r="B28" s="10">
        <v>38830</v>
      </c>
      <c r="D28">
        <v>15.2</v>
      </c>
      <c r="E28">
        <f t="shared" si="0"/>
        <v>0.6000000000000014</v>
      </c>
      <c r="F28">
        <f t="shared" si="1"/>
        <v>0.16000000000000014</v>
      </c>
      <c r="G28">
        <v>22.1</v>
      </c>
      <c r="H28">
        <v>-2.2</v>
      </c>
      <c r="I28">
        <v>16.3</v>
      </c>
      <c r="J28">
        <v>-3.8</v>
      </c>
      <c r="K28">
        <v>4.4</v>
      </c>
      <c r="L28">
        <v>-99.9</v>
      </c>
    </row>
    <row r="29" spans="1:12" ht="12.75">
      <c r="A29">
        <v>542</v>
      </c>
      <c r="B29" s="10">
        <v>38831</v>
      </c>
      <c r="D29">
        <v>14.4</v>
      </c>
      <c r="E29">
        <f t="shared" si="0"/>
        <v>0.7999999999999989</v>
      </c>
      <c r="F29">
        <f t="shared" si="1"/>
        <v>0.31999999999999995</v>
      </c>
      <c r="G29">
        <v>22.1</v>
      </c>
      <c r="H29">
        <v>-2.8</v>
      </c>
      <c r="I29">
        <v>14.1</v>
      </c>
      <c r="J29">
        <v>-3.8</v>
      </c>
      <c r="K29">
        <v>4.4</v>
      </c>
      <c r="L29">
        <v>-99.9</v>
      </c>
    </row>
    <row r="30" spans="1:12" ht="12.75">
      <c r="A30">
        <v>542</v>
      </c>
      <c r="B30" s="10">
        <v>38832</v>
      </c>
      <c r="D30">
        <v>14</v>
      </c>
      <c r="E30">
        <f t="shared" si="0"/>
        <v>0.40000000000000036</v>
      </c>
      <c r="F30">
        <f t="shared" si="1"/>
        <v>0.43999999999999984</v>
      </c>
      <c r="G30">
        <v>22.1</v>
      </c>
      <c r="H30">
        <v>-9.4</v>
      </c>
      <c r="I30">
        <v>8</v>
      </c>
      <c r="J30">
        <v>-9.8</v>
      </c>
      <c r="K30">
        <v>-1.7</v>
      </c>
      <c r="L30">
        <v>-99.9</v>
      </c>
    </row>
    <row r="31" spans="1:12" ht="12.75">
      <c r="A31">
        <v>542</v>
      </c>
      <c r="B31" s="10">
        <v>38833</v>
      </c>
      <c r="D31">
        <v>13.9</v>
      </c>
      <c r="E31">
        <f t="shared" si="0"/>
        <v>0.09999999999999964</v>
      </c>
      <c r="F31">
        <f t="shared" si="1"/>
        <v>0.41999999999999993</v>
      </c>
      <c r="G31">
        <v>22.2</v>
      </c>
      <c r="H31">
        <v>-6.7</v>
      </c>
      <c r="I31">
        <v>8.2</v>
      </c>
      <c r="J31">
        <v>-11.2</v>
      </c>
      <c r="K31">
        <v>-2.2</v>
      </c>
      <c r="L31">
        <v>-99.9</v>
      </c>
    </row>
    <row r="32" spans="1:12" ht="12.75">
      <c r="A32">
        <v>542</v>
      </c>
      <c r="B32" s="10">
        <v>38834</v>
      </c>
      <c r="D32">
        <v>13.3</v>
      </c>
      <c r="E32">
        <f t="shared" si="0"/>
        <v>0.5999999999999996</v>
      </c>
      <c r="F32">
        <f t="shared" si="1"/>
        <v>0.5</v>
      </c>
      <c r="G32">
        <v>22.2</v>
      </c>
      <c r="H32">
        <v>-4.4</v>
      </c>
      <c r="I32">
        <v>13.2</v>
      </c>
      <c r="J32">
        <v>-8.1</v>
      </c>
      <c r="K32">
        <v>0.6</v>
      </c>
      <c r="L32">
        <v>-99.9</v>
      </c>
    </row>
    <row r="33" spans="1:12" ht="12.75">
      <c r="A33">
        <v>542</v>
      </c>
      <c r="B33" s="10">
        <v>38835</v>
      </c>
      <c r="D33">
        <v>12.6</v>
      </c>
      <c r="E33">
        <f t="shared" si="0"/>
        <v>0.7000000000000011</v>
      </c>
      <c r="F33">
        <f t="shared" si="1"/>
        <v>0.5199999999999999</v>
      </c>
      <c r="G33">
        <v>22.2</v>
      </c>
      <c r="H33">
        <v>-3.1</v>
      </c>
      <c r="I33">
        <v>15</v>
      </c>
      <c r="J33">
        <v>-5.6</v>
      </c>
      <c r="K33">
        <v>2.5</v>
      </c>
      <c r="L33">
        <v>-99.9</v>
      </c>
    </row>
    <row r="34" spans="1:12" ht="12.75">
      <c r="A34">
        <v>542</v>
      </c>
      <c r="B34" s="10">
        <v>38836</v>
      </c>
      <c r="D34">
        <v>12.2</v>
      </c>
      <c r="E34">
        <f t="shared" si="0"/>
        <v>0.40000000000000036</v>
      </c>
      <c r="F34">
        <f t="shared" si="1"/>
        <v>0.4400000000000002</v>
      </c>
      <c r="G34">
        <v>22.2</v>
      </c>
      <c r="H34">
        <v>-12.2</v>
      </c>
      <c r="I34">
        <v>9.5</v>
      </c>
      <c r="J34">
        <v>-12.2</v>
      </c>
      <c r="K34">
        <v>-2.2</v>
      </c>
      <c r="L34">
        <v>-99.9</v>
      </c>
    </row>
    <row r="35" spans="1:12" ht="12.75">
      <c r="A35">
        <v>542</v>
      </c>
      <c r="B35" s="10">
        <v>38837</v>
      </c>
      <c r="D35">
        <v>12.1</v>
      </c>
      <c r="E35">
        <f t="shared" si="0"/>
        <v>0.09999999999999964</v>
      </c>
      <c r="F35">
        <f t="shared" si="1"/>
        <v>0.38000000000000006</v>
      </c>
      <c r="G35">
        <v>22.3</v>
      </c>
      <c r="H35">
        <v>-2.4</v>
      </c>
      <c r="I35">
        <v>7.2</v>
      </c>
      <c r="J35">
        <v>-12.2</v>
      </c>
      <c r="K35">
        <v>-2.4</v>
      </c>
      <c r="L35">
        <v>-99.9</v>
      </c>
    </row>
    <row r="36" spans="1:12" ht="12.75">
      <c r="A36">
        <v>542</v>
      </c>
      <c r="B36" s="10">
        <v>38838</v>
      </c>
      <c r="D36">
        <v>12.1</v>
      </c>
      <c r="E36">
        <f t="shared" si="0"/>
        <v>0</v>
      </c>
      <c r="F36">
        <f t="shared" si="1"/>
        <v>0.36000000000000015</v>
      </c>
      <c r="G36">
        <v>22.5</v>
      </c>
      <c r="H36">
        <v>-3.9</v>
      </c>
      <c r="I36">
        <v>12.1</v>
      </c>
      <c r="J36">
        <v>-4.6</v>
      </c>
      <c r="K36">
        <v>1.1</v>
      </c>
      <c r="L36">
        <v>-99.9</v>
      </c>
    </row>
    <row r="37" spans="1:12" ht="12.75">
      <c r="A37">
        <v>542</v>
      </c>
      <c r="B37" s="10">
        <v>38839</v>
      </c>
      <c r="D37">
        <v>11.6</v>
      </c>
      <c r="E37">
        <f t="shared" si="0"/>
        <v>0.5</v>
      </c>
      <c r="F37">
        <f t="shared" si="1"/>
        <v>0.3400000000000002</v>
      </c>
      <c r="G37">
        <v>22.7</v>
      </c>
      <c r="H37">
        <v>-3.8</v>
      </c>
      <c r="I37">
        <v>14.5</v>
      </c>
      <c r="J37">
        <v>-7.6</v>
      </c>
      <c r="K37">
        <v>1</v>
      </c>
      <c r="L37">
        <v>-99.9</v>
      </c>
    </row>
    <row r="38" spans="1:12" ht="12.75">
      <c r="A38">
        <v>542</v>
      </c>
      <c r="B38" s="10">
        <v>38840</v>
      </c>
      <c r="D38">
        <v>11</v>
      </c>
      <c r="E38">
        <f t="shared" si="0"/>
        <v>0.5999999999999996</v>
      </c>
      <c r="F38">
        <f t="shared" si="1"/>
        <v>0.31999999999999995</v>
      </c>
      <c r="G38">
        <v>22.8</v>
      </c>
      <c r="H38">
        <v>-2.5</v>
      </c>
      <c r="I38">
        <v>11.9</v>
      </c>
      <c r="J38">
        <v>-4.2</v>
      </c>
      <c r="K38">
        <v>2.2</v>
      </c>
      <c r="L38">
        <v>-99.9</v>
      </c>
    </row>
    <row r="39" spans="1:12" ht="12.75">
      <c r="A39">
        <v>542</v>
      </c>
      <c r="B39" s="10">
        <v>38841</v>
      </c>
      <c r="D39">
        <v>10.7</v>
      </c>
      <c r="E39">
        <f t="shared" si="0"/>
        <v>0.3000000000000007</v>
      </c>
      <c r="F39">
        <f t="shared" si="1"/>
        <v>0.3</v>
      </c>
      <c r="G39">
        <v>22.8</v>
      </c>
      <c r="H39">
        <v>-2.2</v>
      </c>
      <c r="I39">
        <v>13.4</v>
      </c>
      <c r="J39">
        <v>-4.2</v>
      </c>
      <c r="K39">
        <v>2.3</v>
      </c>
      <c r="L39">
        <v>-99.9</v>
      </c>
    </row>
    <row r="40" spans="1:12" ht="12.75">
      <c r="A40">
        <v>542</v>
      </c>
      <c r="B40" s="10">
        <v>38842</v>
      </c>
      <c r="D40">
        <v>10</v>
      </c>
      <c r="E40">
        <f t="shared" si="0"/>
        <v>0.6999999999999993</v>
      </c>
      <c r="F40">
        <f t="shared" si="1"/>
        <v>0.41999999999999993</v>
      </c>
      <c r="G40">
        <v>22.8</v>
      </c>
      <c r="H40">
        <v>-2.7</v>
      </c>
      <c r="I40">
        <v>13.2</v>
      </c>
      <c r="J40">
        <v>-3.5</v>
      </c>
      <c r="K40">
        <v>3.1</v>
      </c>
      <c r="L40">
        <v>-99.9</v>
      </c>
    </row>
    <row r="41" spans="1:12" ht="12.75">
      <c r="A41">
        <v>542</v>
      </c>
      <c r="B41" s="10">
        <v>38843</v>
      </c>
      <c r="D41">
        <v>9.6</v>
      </c>
      <c r="E41">
        <f t="shared" si="0"/>
        <v>0.40000000000000036</v>
      </c>
      <c r="F41">
        <f t="shared" si="1"/>
        <v>0.5</v>
      </c>
      <c r="G41">
        <v>22.9</v>
      </c>
      <c r="H41">
        <v>-6.5</v>
      </c>
      <c r="I41">
        <v>11.2</v>
      </c>
      <c r="J41">
        <v>-6.6</v>
      </c>
      <c r="K41">
        <v>0</v>
      </c>
      <c r="L41">
        <v>-99.9</v>
      </c>
    </row>
    <row r="42" spans="1:12" ht="12.75">
      <c r="A42">
        <v>542</v>
      </c>
      <c r="B42" s="10">
        <v>38844</v>
      </c>
      <c r="D42">
        <v>9.1</v>
      </c>
      <c r="E42">
        <f t="shared" si="0"/>
        <v>0.5</v>
      </c>
      <c r="F42">
        <f t="shared" si="1"/>
        <v>0.5</v>
      </c>
      <c r="G42">
        <v>22.9</v>
      </c>
      <c r="H42">
        <v>-1.2</v>
      </c>
      <c r="I42">
        <v>10.7</v>
      </c>
      <c r="J42">
        <v>-8.1</v>
      </c>
      <c r="K42">
        <v>0.4</v>
      </c>
      <c r="L42">
        <v>-99.9</v>
      </c>
    </row>
    <row r="43" spans="1:12" ht="12.75">
      <c r="A43">
        <v>542</v>
      </c>
      <c r="B43" s="10">
        <v>38845</v>
      </c>
      <c r="D43">
        <v>8.8</v>
      </c>
      <c r="E43">
        <f t="shared" si="0"/>
        <v>0.29999999999999893</v>
      </c>
      <c r="F43">
        <f t="shared" si="1"/>
        <v>0.43999999999999984</v>
      </c>
      <c r="G43">
        <v>23</v>
      </c>
      <c r="H43">
        <v>-2.7</v>
      </c>
      <c r="I43">
        <v>10</v>
      </c>
      <c r="J43">
        <v>-4.8</v>
      </c>
      <c r="K43">
        <v>1.2</v>
      </c>
      <c r="L43">
        <v>-99.9</v>
      </c>
    </row>
    <row r="44" spans="1:12" ht="12.75">
      <c r="A44">
        <v>542</v>
      </c>
      <c r="B44" s="10">
        <v>38846</v>
      </c>
      <c r="D44">
        <v>8.3</v>
      </c>
      <c r="E44">
        <f t="shared" si="0"/>
        <v>0.5</v>
      </c>
      <c r="F44">
        <f t="shared" si="1"/>
        <v>0.4799999999999997</v>
      </c>
      <c r="G44">
        <v>23</v>
      </c>
      <c r="H44">
        <v>-1.4</v>
      </c>
      <c r="I44">
        <v>8.6</v>
      </c>
      <c r="J44">
        <v>-3</v>
      </c>
      <c r="K44">
        <v>1.8</v>
      </c>
      <c r="L44">
        <v>-99.9</v>
      </c>
    </row>
    <row r="45" spans="1:12" ht="12.75">
      <c r="A45">
        <v>542</v>
      </c>
      <c r="B45" s="10">
        <v>38847</v>
      </c>
      <c r="D45">
        <v>8.1</v>
      </c>
      <c r="E45">
        <f t="shared" si="0"/>
        <v>0.20000000000000107</v>
      </c>
      <c r="F45">
        <f t="shared" si="1"/>
        <v>0.38000000000000006</v>
      </c>
      <c r="G45">
        <v>23</v>
      </c>
      <c r="H45">
        <v>-6</v>
      </c>
      <c r="I45">
        <v>7.1</v>
      </c>
      <c r="J45">
        <v>-7</v>
      </c>
      <c r="K45">
        <v>-0.8</v>
      </c>
      <c r="L45">
        <v>-99.9</v>
      </c>
    </row>
    <row r="46" spans="1:12" ht="12.75">
      <c r="A46">
        <v>542</v>
      </c>
      <c r="B46" s="10">
        <v>38848</v>
      </c>
      <c r="D46">
        <v>8</v>
      </c>
      <c r="E46">
        <f t="shared" si="0"/>
        <v>0.09999999999999964</v>
      </c>
      <c r="F46">
        <f t="shared" si="1"/>
        <v>0.31999999999999995</v>
      </c>
      <c r="G46">
        <v>23.1</v>
      </c>
      <c r="H46">
        <v>-8.7</v>
      </c>
      <c r="I46">
        <v>4.8</v>
      </c>
      <c r="J46">
        <v>-8.8</v>
      </c>
      <c r="K46">
        <v>-2.3</v>
      </c>
      <c r="L46">
        <v>-99.9</v>
      </c>
    </row>
    <row r="47" spans="1:12" ht="12.75">
      <c r="A47">
        <v>542</v>
      </c>
      <c r="B47" s="10">
        <v>38849</v>
      </c>
      <c r="D47">
        <v>7.3</v>
      </c>
      <c r="E47">
        <f t="shared" si="0"/>
        <v>0.7000000000000002</v>
      </c>
      <c r="F47">
        <f t="shared" si="1"/>
        <v>0.36</v>
      </c>
      <c r="G47">
        <v>23.1</v>
      </c>
      <c r="H47">
        <v>-4.5</v>
      </c>
      <c r="I47">
        <v>11.8</v>
      </c>
      <c r="J47">
        <v>-10.4</v>
      </c>
      <c r="K47">
        <v>0.3</v>
      </c>
      <c r="L47">
        <v>-99.9</v>
      </c>
    </row>
    <row r="48" spans="1:12" ht="12.75">
      <c r="A48">
        <v>542</v>
      </c>
      <c r="B48" s="10">
        <v>38850</v>
      </c>
      <c r="D48">
        <v>6</v>
      </c>
      <c r="E48">
        <f t="shared" si="0"/>
        <v>1.2999999999999998</v>
      </c>
      <c r="F48">
        <f t="shared" si="1"/>
        <v>0.5600000000000002</v>
      </c>
      <c r="G48">
        <v>23.2</v>
      </c>
      <c r="H48">
        <v>-2.2</v>
      </c>
      <c r="I48">
        <v>15.7</v>
      </c>
      <c r="J48">
        <v>-5.9</v>
      </c>
      <c r="K48">
        <v>4</v>
      </c>
      <c r="L48">
        <v>-99.9</v>
      </c>
    </row>
    <row r="49" spans="1:12" ht="12.75">
      <c r="A49">
        <v>542</v>
      </c>
      <c r="B49" s="10">
        <v>38851</v>
      </c>
      <c r="D49">
        <v>4.8</v>
      </c>
      <c r="E49">
        <f t="shared" si="0"/>
        <v>1.2000000000000002</v>
      </c>
      <c r="F49">
        <f t="shared" si="1"/>
        <v>0.7000000000000002</v>
      </c>
      <c r="G49">
        <v>23.2</v>
      </c>
      <c r="H49">
        <v>-0.4</v>
      </c>
      <c r="I49">
        <v>17.5</v>
      </c>
      <c r="J49">
        <v>-3.3</v>
      </c>
      <c r="K49">
        <v>5.4</v>
      </c>
      <c r="L49">
        <v>-99.9</v>
      </c>
    </row>
    <row r="50" spans="1:12" ht="12.75">
      <c r="A50">
        <v>542</v>
      </c>
      <c r="B50" s="10">
        <v>38852</v>
      </c>
      <c r="D50">
        <v>4</v>
      </c>
      <c r="E50">
        <f t="shared" si="0"/>
        <v>0.7999999999999998</v>
      </c>
      <c r="F50">
        <f t="shared" si="1"/>
        <v>0.82</v>
      </c>
      <c r="G50">
        <v>23.2</v>
      </c>
      <c r="H50">
        <v>0.9</v>
      </c>
      <c r="I50">
        <v>17.1</v>
      </c>
      <c r="J50">
        <v>0</v>
      </c>
      <c r="K50">
        <v>6.2</v>
      </c>
      <c r="L50">
        <v>-99.9</v>
      </c>
    </row>
    <row r="51" spans="1:12" ht="12.75">
      <c r="A51">
        <v>542</v>
      </c>
      <c r="B51" s="10">
        <v>38853</v>
      </c>
      <c r="D51">
        <v>2.8</v>
      </c>
      <c r="E51">
        <f t="shared" si="0"/>
        <v>1.2000000000000002</v>
      </c>
      <c r="F51">
        <f t="shared" si="1"/>
        <v>1.04</v>
      </c>
      <c r="G51">
        <v>23.2</v>
      </c>
      <c r="H51">
        <v>-2.4</v>
      </c>
      <c r="I51">
        <v>14.6</v>
      </c>
      <c r="J51">
        <v>-3.4</v>
      </c>
      <c r="K51">
        <v>4.6</v>
      </c>
      <c r="L51">
        <v>-99.9</v>
      </c>
    </row>
    <row r="52" spans="1:12" ht="12.75">
      <c r="A52">
        <v>542</v>
      </c>
      <c r="B52" s="10">
        <v>38854</v>
      </c>
      <c r="D52">
        <v>1.6</v>
      </c>
      <c r="E52">
        <f t="shared" si="0"/>
        <v>1.1999999999999997</v>
      </c>
      <c r="F52">
        <f t="shared" si="1"/>
        <v>1.14</v>
      </c>
      <c r="G52">
        <v>23.2</v>
      </c>
      <c r="H52">
        <v>-1.8</v>
      </c>
      <c r="I52">
        <v>16.3</v>
      </c>
      <c r="J52">
        <v>-3.4</v>
      </c>
      <c r="K52">
        <v>5</v>
      </c>
      <c r="L52">
        <v>-99.9</v>
      </c>
    </row>
    <row r="53" spans="1:12" ht="12.75">
      <c r="A53">
        <v>542</v>
      </c>
      <c r="B53" s="10">
        <v>38855</v>
      </c>
      <c r="D53">
        <v>0.7</v>
      </c>
      <c r="E53">
        <f t="shared" si="0"/>
        <v>0.9000000000000001</v>
      </c>
      <c r="F53">
        <f t="shared" si="1"/>
        <v>1.06</v>
      </c>
      <c r="G53">
        <v>23.2</v>
      </c>
      <c r="H53">
        <v>-1.5</v>
      </c>
      <c r="I53">
        <v>16.8</v>
      </c>
      <c r="J53">
        <v>-2.5</v>
      </c>
      <c r="K53">
        <v>4.9</v>
      </c>
      <c r="L53">
        <v>-99.9</v>
      </c>
    </row>
    <row r="54" spans="1:12" ht="12.75">
      <c r="A54">
        <v>542</v>
      </c>
      <c r="B54" s="10">
        <v>38856</v>
      </c>
      <c r="D54">
        <v>0.4</v>
      </c>
      <c r="E54">
        <f t="shared" si="0"/>
        <v>0.29999999999999993</v>
      </c>
      <c r="F54">
        <f t="shared" si="1"/>
        <v>0.8799999999999999</v>
      </c>
      <c r="G54">
        <v>23.3</v>
      </c>
      <c r="H54">
        <v>-0.4</v>
      </c>
      <c r="I54">
        <v>18.1</v>
      </c>
      <c r="J54">
        <v>-1.9</v>
      </c>
      <c r="K54">
        <v>6.2</v>
      </c>
      <c r="L54">
        <v>-99.9</v>
      </c>
    </row>
    <row r="55" spans="1:12" ht="12.75">
      <c r="A55" s="9">
        <v>542</v>
      </c>
      <c r="B55" s="13">
        <v>38857</v>
      </c>
      <c r="C55" s="9"/>
      <c r="D55" s="9">
        <v>0</v>
      </c>
      <c r="E55" s="9">
        <f t="shared" si="0"/>
        <v>0.4</v>
      </c>
      <c r="F55" s="9">
        <f t="shared" si="1"/>
        <v>0.7999999999999999</v>
      </c>
      <c r="G55" s="9">
        <v>23.3</v>
      </c>
      <c r="H55" s="9">
        <v>0.4</v>
      </c>
      <c r="I55" s="9">
        <v>19.7</v>
      </c>
      <c r="J55" s="9">
        <v>-1</v>
      </c>
      <c r="K55" s="9">
        <v>6</v>
      </c>
      <c r="L55" s="9">
        <v>-99.9</v>
      </c>
    </row>
    <row r="56" spans="4:13" ht="12.75">
      <c r="D56" s="14" t="s">
        <v>31</v>
      </c>
      <c r="E56" s="15">
        <f>AVERAGE(E15:E55)</f>
        <v>0.4073170731707316</v>
      </c>
      <c r="F56" s="15">
        <f>AVERAGE(F15:F55)</f>
        <v>0.41189189189189196</v>
      </c>
      <c r="G56">
        <f>G55-G14</f>
        <v>2</v>
      </c>
      <c r="H56" t="s">
        <v>32</v>
      </c>
      <c r="J56" s="14" t="s">
        <v>33</v>
      </c>
      <c r="K56" s="16">
        <f>AVERAGE(K6:K55)</f>
        <v>0.654</v>
      </c>
      <c r="L56" s="14" t="s">
        <v>34</v>
      </c>
      <c r="M56" s="17" t="s">
        <v>35</v>
      </c>
    </row>
    <row r="57" spans="4:7" ht="12.75">
      <c r="D57" s="14" t="s">
        <v>36</v>
      </c>
      <c r="E57" s="18">
        <f>MAX(E15:E55)</f>
        <v>1.2999999999999998</v>
      </c>
      <c r="F57" s="18">
        <f>MAX(F15:F55)</f>
        <v>1.14</v>
      </c>
      <c r="G57" s="18"/>
    </row>
    <row r="58" spans="4:7" ht="12.75">
      <c r="D58" s="14" t="s">
        <v>37</v>
      </c>
      <c r="E58" s="16">
        <f>COUNT(E15:E55)</f>
        <v>41</v>
      </c>
      <c r="F58" s="16"/>
      <c r="G58" s="16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5"/>
  <sheetViews>
    <sheetView zoomScalePageLayoutView="0" workbookViewId="0" topLeftCell="A1">
      <pane xSplit="2" ySplit="5" topLeftCell="C7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2" max="2" width="10.7109375" style="0" customWidth="1"/>
  </cols>
  <sheetData>
    <row r="1" ht="12.75">
      <c r="A1" t="s">
        <v>69</v>
      </c>
    </row>
    <row r="2" spans="5:6" ht="12.75">
      <c r="E2" s="2"/>
      <c r="F2" s="3" t="s">
        <v>53</v>
      </c>
    </row>
    <row r="3" spans="4:6" ht="12.75">
      <c r="D3">
        <f>+MAX(D6:D115)</f>
        <v>22.2</v>
      </c>
      <c r="E3" s="2"/>
      <c r="F3" s="3" t="s">
        <v>54</v>
      </c>
    </row>
    <row r="4" spans="5:6" ht="12.75">
      <c r="E4" s="2" t="s">
        <v>55</v>
      </c>
      <c r="F4" s="35" t="s">
        <v>55</v>
      </c>
    </row>
    <row r="5" spans="1:12" ht="12.75">
      <c r="A5" t="s">
        <v>21</v>
      </c>
      <c r="B5" t="s">
        <v>2</v>
      </c>
      <c r="C5" t="s">
        <v>52</v>
      </c>
      <c r="D5" t="s">
        <v>23</v>
      </c>
      <c r="E5" s="5" t="s">
        <v>56</v>
      </c>
      <c r="F5" s="6" t="s">
        <v>56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</row>
    <row r="6" spans="1:12" ht="12.75">
      <c r="A6">
        <v>542</v>
      </c>
      <c r="B6" s="10">
        <v>41699</v>
      </c>
      <c r="D6">
        <v>15.3</v>
      </c>
      <c r="G6">
        <v>15.1</v>
      </c>
      <c r="H6">
        <v>-1.5</v>
      </c>
      <c r="I6">
        <v>0.9</v>
      </c>
      <c r="J6">
        <v>-5</v>
      </c>
      <c r="K6">
        <v>-2.9</v>
      </c>
      <c r="L6">
        <v>55</v>
      </c>
    </row>
    <row r="7" spans="1:12" ht="12.75">
      <c r="A7">
        <v>542</v>
      </c>
      <c r="B7" s="10">
        <v>41700</v>
      </c>
      <c r="D7">
        <v>15.9</v>
      </c>
      <c r="G7">
        <v>15.7</v>
      </c>
      <c r="H7">
        <v>-6.7</v>
      </c>
      <c r="I7">
        <v>-0.3</v>
      </c>
      <c r="J7">
        <v>-6.7</v>
      </c>
      <c r="K7">
        <v>-2.6</v>
      </c>
      <c r="L7">
        <v>61</v>
      </c>
    </row>
    <row r="8" spans="1:12" ht="12.75">
      <c r="A8">
        <v>542</v>
      </c>
      <c r="B8" s="10">
        <v>41701</v>
      </c>
      <c r="D8">
        <v>16</v>
      </c>
      <c r="G8">
        <v>15.8</v>
      </c>
      <c r="H8">
        <v>-11</v>
      </c>
      <c r="I8">
        <v>1.5</v>
      </c>
      <c r="J8">
        <v>-11</v>
      </c>
      <c r="K8">
        <v>-4.7</v>
      </c>
      <c r="L8">
        <v>62</v>
      </c>
    </row>
    <row r="9" spans="1:12" ht="12.75">
      <c r="A9">
        <v>542</v>
      </c>
      <c r="B9" s="10">
        <v>41702</v>
      </c>
      <c r="D9">
        <v>16</v>
      </c>
      <c r="G9">
        <v>15.8</v>
      </c>
      <c r="H9">
        <v>-11.7</v>
      </c>
      <c r="I9">
        <v>3</v>
      </c>
      <c r="J9">
        <v>-12.2</v>
      </c>
      <c r="K9">
        <v>-5.7</v>
      </c>
      <c r="L9">
        <v>61</v>
      </c>
    </row>
    <row r="10" spans="1:12" ht="12.75">
      <c r="A10">
        <v>542</v>
      </c>
      <c r="B10" s="10">
        <v>41703</v>
      </c>
      <c r="D10">
        <v>16.2</v>
      </c>
      <c r="G10">
        <v>15.8</v>
      </c>
      <c r="H10">
        <v>-5.1</v>
      </c>
      <c r="I10">
        <v>3.3</v>
      </c>
      <c r="J10">
        <v>-12.9</v>
      </c>
      <c r="K10">
        <v>-4.8</v>
      </c>
      <c r="L10">
        <v>62</v>
      </c>
    </row>
    <row r="11" spans="1:12" ht="12.75">
      <c r="A11">
        <v>542</v>
      </c>
      <c r="B11" s="10">
        <v>41704</v>
      </c>
      <c r="D11">
        <v>16.2</v>
      </c>
      <c r="G11">
        <v>16</v>
      </c>
      <c r="H11">
        <v>-11.6</v>
      </c>
      <c r="I11">
        <v>2.2</v>
      </c>
      <c r="J11">
        <v>-12.1</v>
      </c>
      <c r="K11">
        <v>-5.9</v>
      </c>
      <c r="L11">
        <v>62</v>
      </c>
    </row>
    <row r="12" spans="1:12" ht="12.75">
      <c r="A12">
        <v>542</v>
      </c>
      <c r="B12" s="10">
        <v>41705</v>
      </c>
      <c r="D12">
        <v>16.3</v>
      </c>
      <c r="G12">
        <v>16.1</v>
      </c>
      <c r="H12">
        <v>-3.8</v>
      </c>
      <c r="I12">
        <v>7.2</v>
      </c>
      <c r="J12">
        <v>-11.7</v>
      </c>
      <c r="K12">
        <v>-2.9</v>
      </c>
      <c r="L12">
        <v>60</v>
      </c>
    </row>
    <row r="13" spans="1:12" ht="12.75">
      <c r="A13">
        <v>542</v>
      </c>
      <c r="B13" s="10">
        <v>41706</v>
      </c>
      <c r="D13">
        <v>16.5</v>
      </c>
      <c r="G13">
        <v>16.1</v>
      </c>
      <c r="H13">
        <v>-10.2</v>
      </c>
      <c r="I13">
        <v>0.1</v>
      </c>
      <c r="J13">
        <v>-10.2</v>
      </c>
      <c r="K13">
        <v>-4.2</v>
      </c>
      <c r="L13">
        <v>64</v>
      </c>
    </row>
    <row r="14" spans="1:12" ht="12.75">
      <c r="A14">
        <v>542</v>
      </c>
      <c r="B14" s="10">
        <v>41707</v>
      </c>
      <c r="D14">
        <v>16.5</v>
      </c>
      <c r="G14">
        <v>16.3</v>
      </c>
      <c r="H14">
        <v>-13.8</v>
      </c>
      <c r="I14">
        <v>3.1</v>
      </c>
      <c r="J14">
        <v>-15.5</v>
      </c>
      <c r="K14">
        <v>-7.8</v>
      </c>
      <c r="L14">
        <v>63</v>
      </c>
    </row>
    <row r="15" spans="1:12" ht="12.75">
      <c r="A15">
        <v>542</v>
      </c>
      <c r="B15" s="10">
        <v>41708</v>
      </c>
      <c r="D15">
        <v>16.6</v>
      </c>
      <c r="G15">
        <v>16.4</v>
      </c>
      <c r="H15">
        <v>-8.6</v>
      </c>
      <c r="I15">
        <v>8.9</v>
      </c>
      <c r="J15">
        <v>-13.8</v>
      </c>
      <c r="K15">
        <v>-4.5</v>
      </c>
      <c r="L15">
        <v>60</v>
      </c>
    </row>
    <row r="16" spans="1:12" ht="12.75">
      <c r="A16">
        <v>542</v>
      </c>
      <c r="B16" s="10">
        <v>41709</v>
      </c>
      <c r="D16">
        <v>16.7</v>
      </c>
      <c r="G16">
        <v>16.4</v>
      </c>
      <c r="H16">
        <v>-0.2</v>
      </c>
      <c r="I16">
        <v>8.5</v>
      </c>
      <c r="J16">
        <v>-9.2</v>
      </c>
      <c r="K16">
        <v>-1.1</v>
      </c>
      <c r="L16">
        <v>58</v>
      </c>
    </row>
    <row r="17" spans="1:12" ht="12.75">
      <c r="A17">
        <v>542</v>
      </c>
      <c r="B17" s="10">
        <v>41710</v>
      </c>
      <c r="D17">
        <v>17</v>
      </c>
      <c r="G17">
        <v>16.4</v>
      </c>
      <c r="H17">
        <v>-18.2</v>
      </c>
      <c r="I17">
        <v>0.4</v>
      </c>
      <c r="J17">
        <v>-18.2</v>
      </c>
      <c r="K17">
        <v>-6.7</v>
      </c>
      <c r="L17">
        <v>66</v>
      </c>
    </row>
    <row r="18" spans="1:12" ht="12.75">
      <c r="A18">
        <v>542</v>
      </c>
      <c r="B18" s="10">
        <v>41711</v>
      </c>
      <c r="D18">
        <v>17.2</v>
      </c>
      <c r="G18">
        <v>16.7</v>
      </c>
      <c r="H18">
        <v>-13.6</v>
      </c>
      <c r="I18">
        <v>4.4</v>
      </c>
      <c r="J18">
        <v>-21.2</v>
      </c>
      <c r="K18">
        <v>-10.2</v>
      </c>
      <c r="L18">
        <v>64</v>
      </c>
    </row>
    <row r="19" spans="1:12" ht="12.75">
      <c r="A19">
        <v>542</v>
      </c>
      <c r="B19" s="10">
        <v>41712</v>
      </c>
      <c r="D19">
        <v>17.2</v>
      </c>
      <c r="G19">
        <v>16.9</v>
      </c>
      <c r="H19">
        <v>-7.8</v>
      </c>
      <c r="I19">
        <v>5.5</v>
      </c>
      <c r="J19">
        <v>-15.5</v>
      </c>
      <c r="K19">
        <v>-5.3</v>
      </c>
      <c r="L19">
        <v>61</v>
      </c>
    </row>
    <row r="20" spans="1:12" ht="12.75">
      <c r="A20">
        <v>542</v>
      </c>
      <c r="B20" s="10">
        <v>41713</v>
      </c>
      <c r="D20">
        <v>17.2</v>
      </c>
      <c r="G20">
        <v>16.9</v>
      </c>
      <c r="H20">
        <v>-11</v>
      </c>
      <c r="I20">
        <v>6.2</v>
      </c>
      <c r="J20">
        <v>-13.8</v>
      </c>
      <c r="K20">
        <v>-5.5</v>
      </c>
      <c r="L20">
        <v>61</v>
      </c>
    </row>
    <row r="21" spans="1:12" ht="12.75">
      <c r="A21">
        <v>542</v>
      </c>
      <c r="B21" s="10">
        <v>41714</v>
      </c>
      <c r="D21">
        <v>17.3</v>
      </c>
      <c r="G21">
        <v>16.9</v>
      </c>
      <c r="H21">
        <v>-10.9</v>
      </c>
      <c r="I21">
        <v>-0.8</v>
      </c>
      <c r="J21">
        <v>-12.8</v>
      </c>
      <c r="K21">
        <v>-7.5</v>
      </c>
      <c r="L21">
        <v>63</v>
      </c>
    </row>
    <row r="22" spans="1:12" ht="12.75">
      <c r="A22">
        <v>542</v>
      </c>
      <c r="B22" s="10">
        <v>41715</v>
      </c>
      <c r="D22">
        <v>17.5</v>
      </c>
      <c r="G22">
        <v>17.1</v>
      </c>
      <c r="H22">
        <v>-6.9</v>
      </c>
      <c r="I22">
        <v>4.8</v>
      </c>
      <c r="J22">
        <v>-15.9</v>
      </c>
      <c r="K22">
        <v>-4.3</v>
      </c>
      <c r="L22">
        <v>62</v>
      </c>
    </row>
    <row r="23" spans="1:12" ht="12.75">
      <c r="A23">
        <v>542</v>
      </c>
      <c r="B23" s="10">
        <v>41716</v>
      </c>
      <c r="D23">
        <v>17.5</v>
      </c>
      <c r="G23">
        <v>17.1</v>
      </c>
      <c r="H23">
        <v>-11.7</v>
      </c>
      <c r="I23">
        <v>5.7</v>
      </c>
      <c r="J23">
        <v>-11.7</v>
      </c>
      <c r="K23">
        <v>-3.4</v>
      </c>
      <c r="L23">
        <v>61</v>
      </c>
    </row>
    <row r="24" spans="1:12" ht="12.75">
      <c r="A24">
        <v>542</v>
      </c>
      <c r="B24" s="10">
        <v>41717</v>
      </c>
      <c r="D24">
        <v>17.6</v>
      </c>
      <c r="G24">
        <v>17.1</v>
      </c>
      <c r="H24">
        <v>-13.6</v>
      </c>
      <c r="I24">
        <v>-1.4</v>
      </c>
      <c r="J24">
        <v>-13.6</v>
      </c>
      <c r="K24">
        <v>-9.7</v>
      </c>
      <c r="L24">
        <v>63</v>
      </c>
    </row>
    <row r="25" spans="1:12" ht="12.75">
      <c r="A25">
        <v>542</v>
      </c>
      <c r="B25" s="10">
        <v>41718</v>
      </c>
      <c r="D25">
        <v>17.6</v>
      </c>
      <c r="G25">
        <v>17.3</v>
      </c>
      <c r="H25">
        <v>-14.7</v>
      </c>
      <c r="I25">
        <v>2.3</v>
      </c>
      <c r="J25">
        <v>-16.2</v>
      </c>
      <c r="K25">
        <v>-8.6</v>
      </c>
      <c r="L25">
        <v>61</v>
      </c>
    </row>
    <row r="26" spans="1:12" ht="12.75">
      <c r="A26">
        <v>542</v>
      </c>
      <c r="B26" s="10">
        <v>41719</v>
      </c>
      <c r="D26">
        <v>17.7</v>
      </c>
      <c r="G26">
        <v>17.3</v>
      </c>
      <c r="H26">
        <v>-9</v>
      </c>
      <c r="I26">
        <v>5.5</v>
      </c>
      <c r="J26">
        <v>-15.4</v>
      </c>
      <c r="K26">
        <v>-5.2</v>
      </c>
      <c r="L26">
        <v>60</v>
      </c>
    </row>
    <row r="27" spans="1:12" ht="12.75">
      <c r="A27">
        <v>542</v>
      </c>
      <c r="B27" s="10">
        <v>41720</v>
      </c>
      <c r="D27">
        <v>17.8</v>
      </c>
      <c r="G27">
        <v>17.3</v>
      </c>
      <c r="H27">
        <v>-6.1</v>
      </c>
      <c r="I27">
        <v>5.7</v>
      </c>
      <c r="J27">
        <v>-11.8</v>
      </c>
      <c r="K27">
        <v>-3.2</v>
      </c>
      <c r="L27">
        <v>61</v>
      </c>
    </row>
    <row r="28" spans="1:12" ht="12.75">
      <c r="A28">
        <v>542</v>
      </c>
      <c r="B28" s="10">
        <v>41721</v>
      </c>
      <c r="D28">
        <v>17.8</v>
      </c>
      <c r="G28">
        <v>17.3</v>
      </c>
      <c r="H28">
        <v>-17.3</v>
      </c>
      <c r="I28">
        <v>0.5</v>
      </c>
      <c r="J28">
        <v>-17.4</v>
      </c>
      <c r="K28">
        <v>-6.4</v>
      </c>
      <c r="L28">
        <v>61</v>
      </c>
    </row>
    <row r="29" spans="1:12" ht="12.75">
      <c r="A29">
        <v>542</v>
      </c>
      <c r="B29" s="10">
        <v>41722</v>
      </c>
      <c r="D29">
        <v>17.9</v>
      </c>
      <c r="G29">
        <v>17.5</v>
      </c>
      <c r="H29">
        <v>-8.2</v>
      </c>
      <c r="I29">
        <v>4.2</v>
      </c>
      <c r="J29">
        <v>-17.5</v>
      </c>
      <c r="K29">
        <v>-6.7</v>
      </c>
      <c r="L29">
        <v>60</v>
      </c>
    </row>
    <row r="30" spans="1:12" ht="12.75">
      <c r="A30">
        <v>542</v>
      </c>
      <c r="B30" s="10">
        <v>41723</v>
      </c>
      <c r="D30">
        <v>18</v>
      </c>
      <c r="G30">
        <v>17.6</v>
      </c>
      <c r="H30">
        <v>-9.5</v>
      </c>
      <c r="I30">
        <v>3.4</v>
      </c>
      <c r="J30">
        <v>-15</v>
      </c>
      <c r="K30">
        <v>-5.1</v>
      </c>
      <c r="L30">
        <v>60</v>
      </c>
    </row>
    <row r="31" spans="1:12" ht="12.75">
      <c r="A31">
        <v>542</v>
      </c>
      <c r="B31" s="10">
        <v>41724</v>
      </c>
      <c r="D31">
        <v>18.4</v>
      </c>
      <c r="G31">
        <v>17.8</v>
      </c>
      <c r="H31">
        <v>-7.3</v>
      </c>
      <c r="I31">
        <v>8.3</v>
      </c>
      <c r="J31">
        <v>-11.4</v>
      </c>
      <c r="K31">
        <v>-2.7</v>
      </c>
      <c r="L31">
        <v>58</v>
      </c>
    </row>
    <row r="32" spans="1:12" ht="12.75">
      <c r="A32">
        <v>542</v>
      </c>
      <c r="B32" s="10">
        <v>41725</v>
      </c>
      <c r="D32">
        <v>18.6</v>
      </c>
      <c r="G32">
        <v>18</v>
      </c>
      <c r="H32">
        <v>-3.9</v>
      </c>
      <c r="I32">
        <v>2.6</v>
      </c>
      <c r="J32">
        <v>-8.3</v>
      </c>
      <c r="K32">
        <v>-2.8</v>
      </c>
      <c r="L32">
        <v>64</v>
      </c>
    </row>
    <row r="33" spans="1:12" ht="12.75">
      <c r="A33">
        <v>542</v>
      </c>
      <c r="B33" s="10">
        <v>41726</v>
      </c>
      <c r="D33">
        <v>19</v>
      </c>
      <c r="G33">
        <v>18.3</v>
      </c>
      <c r="H33">
        <v>-6.8</v>
      </c>
      <c r="I33">
        <v>1.9</v>
      </c>
      <c r="J33">
        <v>-8.9</v>
      </c>
      <c r="K33">
        <v>-4.7</v>
      </c>
      <c r="L33">
        <v>69</v>
      </c>
    </row>
    <row r="34" spans="1:12" ht="12.75">
      <c r="A34">
        <v>542</v>
      </c>
      <c r="B34" s="10">
        <v>41727</v>
      </c>
      <c r="D34">
        <v>19</v>
      </c>
      <c r="G34">
        <v>18.3</v>
      </c>
      <c r="H34">
        <v>-14.6</v>
      </c>
      <c r="I34">
        <v>1.1</v>
      </c>
      <c r="J34">
        <v>-14.6</v>
      </c>
      <c r="K34">
        <v>-7.3</v>
      </c>
      <c r="L34">
        <v>69</v>
      </c>
    </row>
    <row r="35" spans="1:12" ht="12.75">
      <c r="A35">
        <v>542</v>
      </c>
      <c r="B35" s="10">
        <v>41728</v>
      </c>
      <c r="D35">
        <v>19.3</v>
      </c>
      <c r="G35">
        <v>18.5</v>
      </c>
      <c r="H35">
        <v>-3.5</v>
      </c>
      <c r="I35">
        <v>5</v>
      </c>
      <c r="J35">
        <v>-16.3</v>
      </c>
      <c r="K35">
        <v>-4.5</v>
      </c>
      <c r="L35">
        <v>66</v>
      </c>
    </row>
    <row r="36" spans="1:12" ht="12.75">
      <c r="A36">
        <v>542</v>
      </c>
      <c r="B36" s="10">
        <v>41729</v>
      </c>
      <c r="D36">
        <v>19.3</v>
      </c>
      <c r="G36">
        <v>18.5</v>
      </c>
      <c r="H36">
        <v>-6.2</v>
      </c>
      <c r="I36">
        <v>5.1</v>
      </c>
      <c r="J36">
        <v>-6.7</v>
      </c>
      <c r="K36">
        <v>-1.6</v>
      </c>
      <c r="L36">
        <v>66</v>
      </c>
    </row>
    <row r="37" spans="1:12" ht="12.75">
      <c r="A37">
        <v>542</v>
      </c>
      <c r="B37" s="10">
        <v>41730</v>
      </c>
      <c r="D37">
        <v>19.5</v>
      </c>
      <c r="G37">
        <v>18.7</v>
      </c>
      <c r="H37">
        <v>-4.4</v>
      </c>
      <c r="I37">
        <v>2.5</v>
      </c>
      <c r="J37">
        <v>-8.3</v>
      </c>
      <c r="K37">
        <v>-4.2</v>
      </c>
      <c r="L37">
        <v>63</v>
      </c>
    </row>
    <row r="38" spans="1:12" ht="12.75">
      <c r="A38">
        <v>542</v>
      </c>
      <c r="B38" s="10">
        <v>41731</v>
      </c>
      <c r="D38">
        <v>19.8</v>
      </c>
      <c r="G38">
        <v>19</v>
      </c>
      <c r="H38">
        <v>-7.5</v>
      </c>
      <c r="I38">
        <v>1.1</v>
      </c>
      <c r="J38">
        <v>-8.4</v>
      </c>
      <c r="K38">
        <v>-3</v>
      </c>
      <c r="L38">
        <v>67</v>
      </c>
    </row>
    <row r="39" spans="1:12" ht="12.75">
      <c r="A39">
        <v>542</v>
      </c>
      <c r="B39" s="10">
        <v>41732</v>
      </c>
      <c r="D39">
        <v>19.9</v>
      </c>
      <c r="G39">
        <v>19.1</v>
      </c>
      <c r="H39">
        <v>-7</v>
      </c>
      <c r="I39">
        <v>1</v>
      </c>
      <c r="J39">
        <v>-8.4</v>
      </c>
      <c r="K39">
        <v>-4.5</v>
      </c>
      <c r="L39">
        <v>67</v>
      </c>
    </row>
    <row r="40" spans="1:12" ht="12.75">
      <c r="A40">
        <v>542</v>
      </c>
      <c r="B40" s="10">
        <v>41733</v>
      </c>
      <c r="D40">
        <v>20.1</v>
      </c>
      <c r="G40">
        <v>19.1</v>
      </c>
      <c r="H40">
        <v>-15.5</v>
      </c>
      <c r="I40">
        <v>-0.6</v>
      </c>
      <c r="J40">
        <v>-15.5</v>
      </c>
      <c r="K40">
        <v>-7.3</v>
      </c>
      <c r="L40">
        <v>69</v>
      </c>
    </row>
    <row r="41" spans="1:12" ht="12.75">
      <c r="A41">
        <v>542</v>
      </c>
      <c r="B41" s="10">
        <v>41734</v>
      </c>
      <c r="D41">
        <v>20.1</v>
      </c>
      <c r="G41">
        <v>19.2</v>
      </c>
      <c r="H41">
        <v>-9</v>
      </c>
      <c r="I41">
        <v>1.3</v>
      </c>
      <c r="J41">
        <v>-18</v>
      </c>
      <c r="K41">
        <v>-7.3</v>
      </c>
      <c r="L41">
        <v>68</v>
      </c>
    </row>
    <row r="42" spans="1:12" ht="12.75">
      <c r="A42">
        <v>542</v>
      </c>
      <c r="B42" s="10">
        <v>41735</v>
      </c>
      <c r="D42">
        <v>20.2</v>
      </c>
      <c r="G42">
        <v>19.3</v>
      </c>
      <c r="H42">
        <v>-7</v>
      </c>
      <c r="I42">
        <v>4.9</v>
      </c>
      <c r="J42">
        <v>-11.8</v>
      </c>
      <c r="K42">
        <v>-4.1</v>
      </c>
      <c r="L42">
        <v>66</v>
      </c>
    </row>
    <row r="43" spans="1:12" ht="12.75">
      <c r="A43">
        <v>542</v>
      </c>
      <c r="B43" s="10">
        <v>41736</v>
      </c>
      <c r="D43">
        <v>20.6</v>
      </c>
      <c r="G43">
        <v>19.7</v>
      </c>
      <c r="H43">
        <v>-5.7</v>
      </c>
      <c r="I43">
        <v>1.6</v>
      </c>
      <c r="J43">
        <v>-8</v>
      </c>
      <c r="K43">
        <v>-4.6</v>
      </c>
      <c r="L43">
        <v>73</v>
      </c>
    </row>
    <row r="44" spans="1:12" ht="12.75">
      <c r="A44">
        <v>542</v>
      </c>
      <c r="B44" s="10">
        <v>41737</v>
      </c>
      <c r="D44">
        <v>21.1</v>
      </c>
      <c r="G44">
        <v>20.2</v>
      </c>
      <c r="H44">
        <v>-2.6</v>
      </c>
      <c r="I44">
        <v>2.8</v>
      </c>
      <c r="J44">
        <v>-6.4</v>
      </c>
      <c r="K44">
        <v>-3.3</v>
      </c>
      <c r="L44">
        <v>74</v>
      </c>
    </row>
    <row r="45" spans="1:12" ht="12.75">
      <c r="A45">
        <v>542</v>
      </c>
      <c r="B45" s="10">
        <v>41738</v>
      </c>
      <c r="D45">
        <v>21.2</v>
      </c>
      <c r="G45">
        <v>20.3</v>
      </c>
      <c r="H45">
        <v>-5.9</v>
      </c>
      <c r="I45">
        <v>8.2</v>
      </c>
      <c r="J45">
        <v>-6.4</v>
      </c>
      <c r="K45">
        <v>-0.1</v>
      </c>
      <c r="L45">
        <v>68</v>
      </c>
    </row>
    <row r="46" spans="1:12" ht="12.75">
      <c r="A46">
        <v>542</v>
      </c>
      <c r="B46" s="10">
        <v>41739</v>
      </c>
      <c r="D46">
        <v>21.6</v>
      </c>
      <c r="G46">
        <v>20.7</v>
      </c>
      <c r="H46">
        <v>-2.4</v>
      </c>
      <c r="I46">
        <v>11.4</v>
      </c>
      <c r="J46">
        <v>-7</v>
      </c>
      <c r="K46">
        <v>1.3</v>
      </c>
      <c r="L46">
        <v>65</v>
      </c>
    </row>
    <row r="47" spans="1:12" ht="12.75">
      <c r="A47">
        <v>542</v>
      </c>
      <c r="B47" s="10">
        <v>41740</v>
      </c>
      <c r="D47">
        <v>21.7</v>
      </c>
      <c r="G47">
        <v>20.7</v>
      </c>
      <c r="H47">
        <v>-3.1</v>
      </c>
      <c r="I47">
        <v>10.8</v>
      </c>
      <c r="J47">
        <v>-3.5</v>
      </c>
      <c r="K47">
        <v>2.7</v>
      </c>
      <c r="L47">
        <v>63</v>
      </c>
    </row>
    <row r="48" spans="1:12" ht="12.75">
      <c r="A48">
        <v>542</v>
      </c>
      <c r="B48" s="10">
        <v>41741</v>
      </c>
      <c r="D48">
        <v>21.9</v>
      </c>
      <c r="G48">
        <v>20.9</v>
      </c>
      <c r="H48">
        <v>-1.9</v>
      </c>
      <c r="I48">
        <v>12.4</v>
      </c>
      <c r="J48">
        <v>-5.5</v>
      </c>
      <c r="K48">
        <v>2.2</v>
      </c>
      <c r="L48">
        <v>61</v>
      </c>
    </row>
    <row r="49" spans="1:12" ht="12.75">
      <c r="A49">
        <v>542</v>
      </c>
      <c r="B49" s="10">
        <v>41742</v>
      </c>
      <c r="D49">
        <v>21.9</v>
      </c>
      <c r="G49">
        <v>20.9</v>
      </c>
      <c r="H49">
        <v>-1.8</v>
      </c>
      <c r="I49">
        <v>8.8</v>
      </c>
      <c r="J49">
        <v>-3.2</v>
      </c>
      <c r="K49">
        <v>1.9</v>
      </c>
      <c r="L49">
        <v>59</v>
      </c>
    </row>
    <row r="50" spans="1:12" ht="12.75">
      <c r="A50">
        <v>542</v>
      </c>
      <c r="B50" s="10">
        <v>41743</v>
      </c>
      <c r="D50">
        <v>21.9</v>
      </c>
      <c r="G50">
        <v>20.9</v>
      </c>
      <c r="H50">
        <v>-10</v>
      </c>
      <c r="I50">
        <v>2.3</v>
      </c>
      <c r="J50">
        <v>-10</v>
      </c>
      <c r="K50">
        <v>-2.9</v>
      </c>
      <c r="L50">
        <v>59</v>
      </c>
    </row>
    <row r="51" spans="1:12" ht="12.75">
      <c r="A51">
        <v>542</v>
      </c>
      <c r="B51" s="10">
        <v>41744</v>
      </c>
      <c r="D51">
        <v>22.2</v>
      </c>
      <c r="G51">
        <v>21.1</v>
      </c>
      <c r="H51">
        <v>-14</v>
      </c>
      <c r="I51">
        <v>-0.7</v>
      </c>
      <c r="J51">
        <v>-15.3</v>
      </c>
      <c r="K51">
        <v>-8.9</v>
      </c>
      <c r="L51">
        <v>62</v>
      </c>
    </row>
    <row r="52" spans="1:12" ht="12.75">
      <c r="A52">
        <v>542</v>
      </c>
      <c r="B52" s="10">
        <v>41745</v>
      </c>
      <c r="D52">
        <v>22.2</v>
      </c>
      <c r="G52">
        <v>21.1</v>
      </c>
      <c r="H52">
        <v>0.5</v>
      </c>
      <c r="I52">
        <v>6.7</v>
      </c>
      <c r="J52">
        <v>-14.4</v>
      </c>
      <c r="K52">
        <v>-2.6</v>
      </c>
      <c r="L52">
        <v>62</v>
      </c>
    </row>
    <row r="53" spans="1:12" ht="12.75">
      <c r="A53">
        <v>542</v>
      </c>
      <c r="B53" s="10">
        <v>41746</v>
      </c>
      <c r="D53">
        <v>22.2</v>
      </c>
      <c r="G53">
        <v>21.1</v>
      </c>
      <c r="H53">
        <v>-8.4</v>
      </c>
      <c r="I53">
        <v>5.4</v>
      </c>
      <c r="J53">
        <v>-8.5</v>
      </c>
      <c r="K53">
        <v>-0.5</v>
      </c>
      <c r="L53">
        <v>62</v>
      </c>
    </row>
    <row r="54" spans="1:12" s="44" customFormat="1" ht="12.75">
      <c r="A54" s="44">
        <v>542</v>
      </c>
      <c r="B54" s="45">
        <v>41747</v>
      </c>
      <c r="D54" s="44">
        <v>22.2</v>
      </c>
      <c r="G54" s="44">
        <v>21.1</v>
      </c>
      <c r="H54" s="44">
        <v>-4.5</v>
      </c>
      <c r="I54" s="44">
        <v>7.5</v>
      </c>
      <c r="J54" s="44">
        <v>-10.4</v>
      </c>
      <c r="K54" s="44">
        <v>-1.4</v>
      </c>
      <c r="L54" s="44">
        <v>59</v>
      </c>
    </row>
    <row r="55" spans="1:12" ht="12.75">
      <c r="A55">
        <v>542</v>
      </c>
      <c r="B55" s="10">
        <v>41748</v>
      </c>
      <c r="D55">
        <v>21.9</v>
      </c>
      <c r="E55">
        <f>+D54-D55</f>
        <v>0.3000000000000007</v>
      </c>
      <c r="G55">
        <v>21.1</v>
      </c>
      <c r="H55">
        <v>-1.3</v>
      </c>
      <c r="I55">
        <v>11.4</v>
      </c>
      <c r="J55">
        <v>-4.8</v>
      </c>
      <c r="K55">
        <v>2.6</v>
      </c>
      <c r="L55">
        <v>58</v>
      </c>
    </row>
    <row r="56" spans="1:12" ht="12.75">
      <c r="A56">
        <v>542</v>
      </c>
      <c r="B56" s="10">
        <v>41749</v>
      </c>
      <c r="D56">
        <v>21.2</v>
      </c>
      <c r="E56">
        <f aca="true" t="shared" si="0" ref="E56:E95">+D55-D56</f>
        <v>0.6999999999999993</v>
      </c>
      <c r="G56">
        <v>21.1</v>
      </c>
      <c r="H56">
        <v>0.2</v>
      </c>
      <c r="I56">
        <v>9.5</v>
      </c>
      <c r="J56">
        <v>-1.9</v>
      </c>
      <c r="K56">
        <v>2.4</v>
      </c>
      <c r="L56">
        <v>56</v>
      </c>
    </row>
    <row r="57" spans="1:12" ht="12.75">
      <c r="A57">
        <v>542</v>
      </c>
      <c r="B57" s="10">
        <v>41750</v>
      </c>
      <c r="D57">
        <v>20.7</v>
      </c>
      <c r="E57">
        <f t="shared" si="0"/>
        <v>0.5</v>
      </c>
      <c r="G57">
        <v>21.2</v>
      </c>
      <c r="H57">
        <v>-3.1</v>
      </c>
      <c r="I57">
        <v>9.5</v>
      </c>
      <c r="J57">
        <v>-3.1</v>
      </c>
      <c r="K57">
        <v>2.6</v>
      </c>
      <c r="L57">
        <v>55</v>
      </c>
    </row>
    <row r="58" spans="1:12" ht="12.75">
      <c r="A58">
        <v>542</v>
      </c>
      <c r="B58" s="10">
        <v>41751</v>
      </c>
      <c r="D58">
        <v>20.1</v>
      </c>
      <c r="E58">
        <f t="shared" si="0"/>
        <v>0.5999999999999979</v>
      </c>
      <c r="G58">
        <v>21.2</v>
      </c>
      <c r="H58">
        <v>-0.6</v>
      </c>
      <c r="I58">
        <v>10.1</v>
      </c>
      <c r="J58">
        <v>-4.7</v>
      </c>
      <c r="K58">
        <v>2.2</v>
      </c>
      <c r="L58">
        <v>52</v>
      </c>
    </row>
    <row r="59" spans="1:12" ht="12.75">
      <c r="A59">
        <v>542</v>
      </c>
      <c r="B59" s="10">
        <v>41752</v>
      </c>
      <c r="D59">
        <v>19</v>
      </c>
      <c r="E59">
        <f t="shared" si="0"/>
        <v>1.1000000000000014</v>
      </c>
      <c r="F59">
        <f>+AVERAGE(E55:E59)</f>
        <v>0.6399999999999999</v>
      </c>
      <c r="G59">
        <v>21.2</v>
      </c>
      <c r="H59">
        <v>3.1</v>
      </c>
      <c r="I59">
        <v>10.8</v>
      </c>
      <c r="J59">
        <v>-1.6</v>
      </c>
      <c r="K59">
        <v>4.5</v>
      </c>
      <c r="L59">
        <v>50</v>
      </c>
    </row>
    <row r="60" spans="1:12" ht="12.75">
      <c r="A60">
        <v>542</v>
      </c>
      <c r="B60" s="10">
        <v>41753</v>
      </c>
      <c r="D60">
        <v>18.8</v>
      </c>
      <c r="E60">
        <f t="shared" si="0"/>
        <v>0.1999999999999993</v>
      </c>
      <c r="F60">
        <f aca="true" t="shared" si="1" ref="F60:F95">+AVERAGE(E56:E60)</f>
        <v>0.6199999999999996</v>
      </c>
      <c r="G60">
        <v>21.2</v>
      </c>
      <c r="H60">
        <v>-5.8</v>
      </c>
      <c r="I60">
        <v>7.2</v>
      </c>
      <c r="J60">
        <v>-5.8</v>
      </c>
      <c r="K60">
        <v>1.1</v>
      </c>
      <c r="L60">
        <v>50</v>
      </c>
    </row>
    <row r="61" spans="1:12" ht="12.75">
      <c r="A61">
        <v>542</v>
      </c>
      <c r="B61" s="10">
        <v>41754</v>
      </c>
      <c r="D61">
        <v>17.8</v>
      </c>
      <c r="E61">
        <f t="shared" si="0"/>
        <v>1</v>
      </c>
      <c r="F61">
        <f t="shared" si="1"/>
        <v>0.6799999999999997</v>
      </c>
      <c r="G61">
        <v>21.2</v>
      </c>
      <c r="H61">
        <v>-4.3</v>
      </c>
      <c r="I61">
        <v>9</v>
      </c>
      <c r="J61">
        <v>-10.9</v>
      </c>
      <c r="K61">
        <v>-0.9</v>
      </c>
      <c r="L61">
        <v>48</v>
      </c>
    </row>
    <row r="62" spans="1:12" ht="12.75">
      <c r="A62">
        <v>542</v>
      </c>
      <c r="B62" s="10">
        <v>41755</v>
      </c>
      <c r="D62">
        <v>17.2</v>
      </c>
      <c r="E62">
        <f t="shared" si="0"/>
        <v>0.6000000000000014</v>
      </c>
      <c r="F62">
        <f t="shared" si="1"/>
        <v>0.7</v>
      </c>
      <c r="G62">
        <v>21.2</v>
      </c>
      <c r="H62">
        <v>1.7</v>
      </c>
      <c r="I62">
        <v>10.7</v>
      </c>
      <c r="J62">
        <v>-5.6</v>
      </c>
      <c r="K62">
        <v>2.9</v>
      </c>
      <c r="L62">
        <v>44</v>
      </c>
    </row>
    <row r="63" spans="1:12" ht="12.75">
      <c r="A63">
        <v>542</v>
      </c>
      <c r="B63" s="10">
        <v>41756</v>
      </c>
      <c r="D63">
        <v>16.6</v>
      </c>
      <c r="E63">
        <f t="shared" si="0"/>
        <v>0.5999999999999979</v>
      </c>
      <c r="F63">
        <f t="shared" si="1"/>
        <v>0.7</v>
      </c>
      <c r="G63">
        <v>21.3</v>
      </c>
      <c r="H63">
        <v>-3</v>
      </c>
      <c r="I63">
        <v>7.3</v>
      </c>
      <c r="J63">
        <v>-3.7</v>
      </c>
      <c r="K63">
        <v>2.1</v>
      </c>
      <c r="L63">
        <v>42</v>
      </c>
    </row>
    <row r="64" spans="1:12" ht="12.75">
      <c r="A64">
        <v>542</v>
      </c>
      <c r="B64" s="10">
        <v>41757</v>
      </c>
      <c r="D64">
        <v>17.2</v>
      </c>
      <c r="E64">
        <f t="shared" si="0"/>
        <v>-0.5999999999999979</v>
      </c>
      <c r="F64">
        <f t="shared" si="1"/>
        <v>0.36000000000000015</v>
      </c>
      <c r="G64">
        <v>21.7</v>
      </c>
      <c r="H64">
        <v>-5.9</v>
      </c>
      <c r="I64">
        <v>-1</v>
      </c>
      <c r="J64">
        <v>-5.9</v>
      </c>
      <c r="K64">
        <v>-4.2</v>
      </c>
      <c r="L64">
        <v>50</v>
      </c>
    </row>
    <row r="65" spans="1:12" ht="12.75">
      <c r="A65">
        <v>542</v>
      </c>
      <c r="B65" s="10">
        <v>41758</v>
      </c>
      <c r="D65">
        <v>18</v>
      </c>
      <c r="E65">
        <f t="shared" si="0"/>
        <v>-0.8000000000000007</v>
      </c>
      <c r="F65">
        <f t="shared" si="1"/>
        <v>0.16000000000000014</v>
      </c>
      <c r="G65">
        <v>22.3</v>
      </c>
      <c r="H65">
        <v>-8.9</v>
      </c>
      <c r="I65">
        <v>-2.2</v>
      </c>
      <c r="J65">
        <v>-8.9</v>
      </c>
      <c r="K65">
        <v>-6.7</v>
      </c>
      <c r="L65">
        <v>56</v>
      </c>
    </row>
    <row r="66" spans="1:12" ht="12.75">
      <c r="A66">
        <v>542</v>
      </c>
      <c r="B66" s="10">
        <v>41759</v>
      </c>
      <c r="D66">
        <v>18.3</v>
      </c>
      <c r="E66">
        <f t="shared" si="0"/>
        <v>-0.3000000000000007</v>
      </c>
      <c r="F66">
        <f t="shared" si="1"/>
        <v>-0.1</v>
      </c>
      <c r="G66">
        <v>22.6</v>
      </c>
      <c r="H66">
        <v>-6.8</v>
      </c>
      <c r="I66">
        <v>-1.1</v>
      </c>
      <c r="J66">
        <v>-8.9</v>
      </c>
      <c r="K66">
        <v>-5.9</v>
      </c>
      <c r="L66">
        <v>55</v>
      </c>
    </row>
    <row r="67" spans="1:12" ht="12.75">
      <c r="A67">
        <v>542</v>
      </c>
      <c r="B67" s="10">
        <v>41760</v>
      </c>
      <c r="D67">
        <v>18.3</v>
      </c>
      <c r="E67">
        <f t="shared" si="0"/>
        <v>0</v>
      </c>
      <c r="F67">
        <f t="shared" si="1"/>
        <v>-0.22000000000000028</v>
      </c>
      <c r="G67">
        <v>22.7</v>
      </c>
      <c r="H67">
        <v>-14.1</v>
      </c>
      <c r="I67">
        <v>3</v>
      </c>
      <c r="J67">
        <v>-14.1</v>
      </c>
      <c r="K67">
        <v>-5.6</v>
      </c>
      <c r="L67">
        <v>54</v>
      </c>
    </row>
    <row r="68" spans="1:12" ht="12.75">
      <c r="A68">
        <v>542</v>
      </c>
      <c r="B68" s="10">
        <v>41761</v>
      </c>
      <c r="D68">
        <v>18.3</v>
      </c>
      <c r="E68">
        <f t="shared" si="0"/>
        <v>0</v>
      </c>
      <c r="F68">
        <f t="shared" si="1"/>
        <v>-0.33999999999999986</v>
      </c>
      <c r="G68">
        <v>22.7</v>
      </c>
      <c r="H68">
        <v>-7.4</v>
      </c>
      <c r="I68">
        <v>5.2</v>
      </c>
      <c r="J68">
        <v>-15.8</v>
      </c>
      <c r="K68">
        <v>-4.4</v>
      </c>
      <c r="L68">
        <v>51</v>
      </c>
    </row>
    <row r="69" spans="1:12" ht="12.75">
      <c r="A69">
        <v>542</v>
      </c>
      <c r="B69" s="10">
        <v>41762</v>
      </c>
      <c r="D69">
        <v>18</v>
      </c>
      <c r="E69">
        <f t="shared" si="0"/>
        <v>0.3000000000000007</v>
      </c>
      <c r="F69">
        <f t="shared" si="1"/>
        <v>-0.16000000000000014</v>
      </c>
      <c r="G69">
        <v>22.7</v>
      </c>
      <c r="H69">
        <v>-1.3</v>
      </c>
      <c r="I69">
        <v>10.9</v>
      </c>
      <c r="J69">
        <v>-9.1</v>
      </c>
      <c r="K69">
        <v>1.2</v>
      </c>
      <c r="L69">
        <v>48</v>
      </c>
    </row>
    <row r="70" spans="1:12" ht="12.75">
      <c r="A70">
        <v>542</v>
      </c>
      <c r="B70" s="10">
        <v>41763</v>
      </c>
      <c r="D70">
        <v>17.4</v>
      </c>
      <c r="E70">
        <f t="shared" si="0"/>
        <v>0.6000000000000014</v>
      </c>
      <c r="F70">
        <f t="shared" si="1"/>
        <v>0.12000000000000029</v>
      </c>
      <c r="G70">
        <v>22.7</v>
      </c>
      <c r="H70">
        <v>0.7</v>
      </c>
      <c r="I70">
        <v>14.3</v>
      </c>
      <c r="J70">
        <v>-3.2</v>
      </c>
      <c r="K70">
        <v>4.4</v>
      </c>
      <c r="L70">
        <v>44</v>
      </c>
    </row>
    <row r="71" spans="1:12" ht="12.75">
      <c r="A71">
        <v>542</v>
      </c>
      <c r="B71" s="10">
        <v>41764</v>
      </c>
      <c r="D71">
        <v>16.9</v>
      </c>
      <c r="E71">
        <f t="shared" si="0"/>
        <v>0.5</v>
      </c>
      <c r="F71">
        <f t="shared" si="1"/>
        <v>0.2800000000000004</v>
      </c>
      <c r="G71">
        <v>22.7</v>
      </c>
      <c r="H71">
        <v>-0.8</v>
      </c>
      <c r="I71">
        <v>13.3</v>
      </c>
      <c r="J71">
        <v>-0.8</v>
      </c>
      <c r="K71">
        <v>5.3</v>
      </c>
      <c r="L71">
        <v>43</v>
      </c>
    </row>
    <row r="72" spans="1:12" ht="12.75">
      <c r="A72">
        <v>542</v>
      </c>
      <c r="B72" s="10">
        <v>41765</v>
      </c>
      <c r="D72">
        <v>16.2</v>
      </c>
      <c r="E72">
        <f t="shared" si="0"/>
        <v>0.6999999999999993</v>
      </c>
      <c r="F72">
        <f t="shared" si="1"/>
        <v>0.42000000000000026</v>
      </c>
      <c r="G72">
        <v>22.7</v>
      </c>
      <c r="H72">
        <v>-0.1</v>
      </c>
      <c r="I72">
        <v>12.2</v>
      </c>
      <c r="J72">
        <v>-1.4</v>
      </c>
      <c r="K72">
        <v>5.4</v>
      </c>
      <c r="L72">
        <v>40</v>
      </c>
    </row>
    <row r="73" spans="1:12" ht="12.75">
      <c r="A73">
        <v>542</v>
      </c>
      <c r="B73" s="10">
        <v>41766</v>
      </c>
      <c r="D73">
        <v>14.1</v>
      </c>
      <c r="E73">
        <f t="shared" si="0"/>
        <v>2.0999999999999996</v>
      </c>
      <c r="F73">
        <f t="shared" si="1"/>
        <v>0.8400000000000002</v>
      </c>
      <c r="G73">
        <v>22.7</v>
      </c>
      <c r="H73">
        <v>2.7</v>
      </c>
      <c r="I73">
        <v>11.2</v>
      </c>
      <c r="J73">
        <v>-1.8</v>
      </c>
      <c r="K73">
        <v>3.8</v>
      </c>
      <c r="L73">
        <v>37</v>
      </c>
    </row>
    <row r="74" spans="1:12" ht="12.75">
      <c r="A74">
        <v>542</v>
      </c>
      <c r="B74" s="10">
        <v>41767</v>
      </c>
      <c r="D74">
        <v>13.5</v>
      </c>
      <c r="E74">
        <f t="shared" si="0"/>
        <v>0.5999999999999996</v>
      </c>
      <c r="F74">
        <f t="shared" si="1"/>
        <v>0.9</v>
      </c>
      <c r="G74">
        <v>22.7</v>
      </c>
      <c r="H74">
        <v>-3.9</v>
      </c>
      <c r="I74">
        <v>7.9</v>
      </c>
      <c r="J74">
        <v>-3.9</v>
      </c>
      <c r="K74">
        <v>2.1</v>
      </c>
      <c r="L74">
        <v>36</v>
      </c>
    </row>
    <row r="75" spans="1:12" ht="12.75">
      <c r="A75">
        <v>542</v>
      </c>
      <c r="B75" s="10">
        <v>41768</v>
      </c>
      <c r="D75">
        <v>13.4</v>
      </c>
      <c r="E75">
        <f t="shared" si="0"/>
        <v>0.09999999999999964</v>
      </c>
      <c r="F75">
        <f t="shared" si="1"/>
        <v>0.7999999999999996</v>
      </c>
      <c r="G75">
        <v>22.9</v>
      </c>
      <c r="H75">
        <v>-5.5</v>
      </c>
      <c r="I75">
        <v>5.3</v>
      </c>
      <c r="J75">
        <v>-6.9</v>
      </c>
      <c r="K75">
        <v>-2.1</v>
      </c>
      <c r="L75">
        <v>36</v>
      </c>
    </row>
    <row r="76" spans="1:12" ht="12.75">
      <c r="A76">
        <v>542</v>
      </c>
      <c r="B76" s="10">
        <v>41769</v>
      </c>
      <c r="D76">
        <v>13.3</v>
      </c>
      <c r="E76">
        <f t="shared" si="0"/>
        <v>0.09999999999999964</v>
      </c>
      <c r="F76">
        <f t="shared" si="1"/>
        <v>0.7199999999999995</v>
      </c>
      <c r="G76">
        <v>23.1</v>
      </c>
      <c r="H76">
        <v>-0.4</v>
      </c>
      <c r="I76">
        <v>7</v>
      </c>
      <c r="J76">
        <v>-8.6</v>
      </c>
      <c r="K76">
        <v>-0.4</v>
      </c>
      <c r="L76">
        <v>35</v>
      </c>
    </row>
    <row r="77" spans="1:12" ht="12.75">
      <c r="A77">
        <v>542</v>
      </c>
      <c r="B77" s="10">
        <v>41770</v>
      </c>
      <c r="D77">
        <v>13.2</v>
      </c>
      <c r="E77">
        <f t="shared" si="0"/>
        <v>0.10000000000000142</v>
      </c>
      <c r="F77">
        <f t="shared" si="1"/>
        <v>0.6</v>
      </c>
      <c r="G77">
        <v>23.1</v>
      </c>
      <c r="H77">
        <v>4.2</v>
      </c>
      <c r="I77">
        <v>7</v>
      </c>
      <c r="J77">
        <v>-1.5</v>
      </c>
      <c r="K77">
        <v>2.8</v>
      </c>
      <c r="L77">
        <v>35</v>
      </c>
    </row>
    <row r="78" spans="1:12" ht="12.75">
      <c r="A78">
        <v>542</v>
      </c>
      <c r="B78" s="10">
        <v>41771</v>
      </c>
      <c r="D78">
        <v>13.7</v>
      </c>
      <c r="E78">
        <f t="shared" si="0"/>
        <v>-0.5</v>
      </c>
      <c r="F78">
        <f t="shared" si="1"/>
        <v>0.08000000000000007</v>
      </c>
      <c r="G78">
        <v>23.8</v>
      </c>
      <c r="H78">
        <v>-5.3</v>
      </c>
      <c r="I78">
        <v>5</v>
      </c>
      <c r="J78">
        <v>-5.7</v>
      </c>
      <c r="K78">
        <v>0.3</v>
      </c>
      <c r="L78">
        <v>41</v>
      </c>
    </row>
    <row r="79" spans="1:12" ht="12.75">
      <c r="A79">
        <v>542</v>
      </c>
      <c r="B79" s="10">
        <v>41772</v>
      </c>
      <c r="D79">
        <v>13.8</v>
      </c>
      <c r="E79">
        <f t="shared" si="0"/>
        <v>-0.10000000000000142</v>
      </c>
      <c r="F79">
        <f t="shared" si="1"/>
        <v>-0.060000000000000143</v>
      </c>
      <c r="G79">
        <v>24</v>
      </c>
      <c r="H79">
        <v>-6.9</v>
      </c>
      <c r="I79">
        <v>0.8</v>
      </c>
      <c r="J79">
        <v>-7</v>
      </c>
      <c r="K79">
        <v>-4</v>
      </c>
      <c r="L79">
        <v>43</v>
      </c>
    </row>
    <row r="80" spans="1:12" ht="12.75">
      <c r="A80">
        <v>542</v>
      </c>
      <c r="B80" s="10">
        <v>41773</v>
      </c>
      <c r="D80">
        <v>14</v>
      </c>
      <c r="E80">
        <f t="shared" si="0"/>
        <v>-0.1999999999999993</v>
      </c>
      <c r="F80">
        <f t="shared" si="1"/>
        <v>-0.11999999999999993</v>
      </c>
      <c r="G80">
        <v>24.1</v>
      </c>
      <c r="H80">
        <v>-11.9</v>
      </c>
      <c r="I80">
        <v>1.8</v>
      </c>
      <c r="J80">
        <v>-12.9</v>
      </c>
      <c r="K80">
        <v>-5.5</v>
      </c>
      <c r="L80">
        <v>40</v>
      </c>
    </row>
    <row r="81" spans="1:12" ht="12.75">
      <c r="A81">
        <v>542</v>
      </c>
      <c r="B81" s="10">
        <v>41774</v>
      </c>
      <c r="D81">
        <v>14.1</v>
      </c>
      <c r="E81">
        <f t="shared" si="0"/>
        <v>-0.09999999999999964</v>
      </c>
      <c r="F81">
        <f t="shared" si="1"/>
        <v>-0.15999999999999978</v>
      </c>
      <c r="G81">
        <v>24.1</v>
      </c>
      <c r="H81">
        <v>-3.2</v>
      </c>
      <c r="I81">
        <v>4.3</v>
      </c>
      <c r="J81">
        <v>-13.5</v>
      </c>
      <c r="K81">
        <v>-4.1</v>
      </c>
      <c r="L81">
        <v>39</v>
      </c>
    </row>
    <row r="82" spans="1:12" ht="12.75">
      <c r="A82">
        <v>542</v>
      </c>
      <c r="B82" s="10">
        <v>41775</v>
      </c>
      <c r="D82">
        <v>14.1</v>
      </c>
      <c r="E82">
        <f t="shared" si="0"/>
        <v>0</v>
      </c>
      <c r="F82">
        <f t="shared" si="1"/>
        <v>-0.18000000000000008</v>
      </c>
      <c r="G82">
        <v>24.1</v>
      </c>
      <c r="H82">
        <v>-0.7</v>
      </c>
      <c r="I82">
        <v>7.1</v>
      </c>
      <c r="J82">
        <v>-3.2</v>
      </c>
      <c r="K82">
        <v>1.4</v>
      </c>
      <c r="L82">
        <v>38</v>
      </c>
    </row>
    <row r="83" spans="1:12" ht="12.75">
      <c r="A83">
        <v>542</v>
      </c>
      <c r="B83" s="10">
        <v>41776</v>
      </c>
      <c r="D83">
        <v>14</v>
      </c>
      <c r="E83">
        <f t="shared" si="0"/>
        <v>0.09999999999999964</v>
      </c>
      <c r="F83">
        <f t="shared" si="1"/>
        <v>-0.060000000000000143</v>
      </c>
      <c r="G83">
        <v>24.3</v>
      </c>
      <c r="H83">
        <v>0.2</v>
      </c>
      <c r="I83">
        <v>11.4</v>
      </c>
      <c r="J83">
        <v>-2.5</v>
      </c>
      <c r="K83">
        <v>2.8</v>
      </c>
      <c r="L83">
        <v>38</v>
      </c>
    </row>
    <row r="84" spans="1:12" ht="12.75">
      <c r="A84">
        <v>542</v>
      </c>
      <c r="B84" s="10">
        <v>41777</v>
      </c>
      <c r="D84">
        <v>13.3</v>
      </c>
      <c r="E84">
        <f t="shared" si="0"/>
        <v>0.6999999999999993</v>
      </c>
      <c r="F84">
        <f t="shared" si="1"/>
        <v>0.1</v>
      </c>
      <c r="G84">
        <v>24.3</v>
      </c>
      <c r="H84">
        <v>1.2</v>
      </c>
      <c r="I84">
        <v>14</v>
      </c>
      <c r="J84">
        <v>-2.1</v>
      </c>
      <c r="K84">
        <v>4.6</v>
      </c>
      <c r="L84">
        <v>35</v>
      </c>
    </row>
    <row r="85" spans="1:12" ht="12.75">
      <c r="A85">
        <v>542</v>
      </c>
      <c r="B85" s="10">
        <v>41778</v>
      </c>
      <c r="D85">
        <v>12.1</v>
      </c>
      <c r="E85">
        <f t="shared" si="0"/>
        <v>1.200000000000001</v>
      </c>
      <c r="F85">
        <f t="shared" si="1"/>
        <v>0.38000000000000006</v>
      </c>
      <c r="G85">
        <v>24.3</v>
      </c>
      <c r="H85">
        <v>0.9</v>
      </c>
      <c r="I85">
        <v>15.4</v>
      </c>
      <c r="J85">
        <v>-0.6</v>
      </c>
      <c r="K85">
        <v>6.5</v>
      </c>
      <c r="L85">
        <v>33</v>
      </c>
    </row>
    <row r="86" spans="1:12" ht="12.75">
      <c r="A86">
        <v>542</v>
      </c>
      <c r="B86" s="10">
        <v>41779</v>
      </c>
      <c r="D86">
        <v>11.3</v>
      </c>
      <c r="E86">
        <f t="shared" si="0"/>
        <v>0.7999999999999989</v>
      </c>
      <c r="F86">
        <f t="shared" si="1"/>
        <v>0.5599999999999998</v>
      </c>
      <c r="G86">
        <v>24.3</v>
      </c>
      <c r="H86">
        <v>0.8</v>
      </c>
      <c r="I86">
        <v>14.8</v>
      </c>
      <c r="J86">
        <v>-1.4</v>
      </c>
      <c r="K86">
        <v>5.9</v>
      </c>
      <c r="L86">
        <v>29</v>
      </c>
    </row>
    <row r="87" spans="1:12" ht="12.75">
      <c r="A87">
        <v>542</v>
      </c>
      <c r="B87" s="10">
        <v>41780</v>
      </c>
      <c r="D87">
        <v>9.5</v>
      </c>
      <c r="E87">
        <f t="shared" si="0"/>
        <v>1.8000000000000007</v>
      </c>
      <c r="F87">
        <f t="shared" si="1"/>
        <v>0.9199999999999999</v>
      </c>
      <c r="G87">
        <v>24.3</v>
      </c>
      <c r="H87">
        <v>-0.4</v>
      </c>
      <c r="I87">
        <v>14.3</v>
      </c>
      <c r="J87">
        <v>-0.8</v>
      </c>
      <c r="K87">
        <v>5.5</v>
      </c>
      <c r="L87">
        <v>26</v>
      </c>
    </row>
    <row r="88" spans="1:12" ht="12.75">
      <c r="A88">
        <v>542</v>
      </c>
      <c r="B88" s="10">
        <v>41781</v>
      </c>
      <c r="D88">
        <v>8.6</v>
      </c>
      <c r="E88">
        <f t="shared" si="0"/>
        <v>0.9000000000000004</v>
      </c>
      <c r="F88">
        <f t="shared" si="1"/>
        <v>1.08</v>
      </c>
      <c r="G88">
        <v>24.3</v>
      </c>
      <c r="H88">
        <v>1.3</v>
      </c>
      <c r="I88">
        <v>12.5</v>
      </c>
      <c r="J88">
        <v>-1.4</v>
      </c>
      <c r="K88">
        <v>5.3</v>
      </c>
      <c r="L88">
        <v>22</v>
      </c>
    </row>
    <row r="89" spans="1:12" ht="12.75">
      <c r="A89">
        <v>542</v>
      </c>
      <c r="B89" s="10">
        <v>41782</v>
      </c>
      <c r="D89">
        <v>7.7</v>
      </c>
      <c r="E89">
        <f t="shared" si="0"/>
        <v>0.8999999999999995</v>
      </c>
      <c r="F89">
        <f t="shared" si="1"/>
        <v>1.12</v>
      </c>
      <c r="G89">
        <v>24.3</v>
      </c>
      <c r="H89">
        <v>2.5</v>
      </c>
      <c r="I89">
        <v>12.2</v>
      </c>
      <c r="J89">
        <v>-0.7</v>
      </c>
      <c r="K89">
        <v>5.8</v>
      </c>
      <c r="L89">
        <v>21</v>
      </c>
    </row>
    <row r="90" spans="1:12" ht="12.75">
      <c r="A90">
        <v>542</v>
      </c>
      <c r="B90" s="10">
        <v>41783</v>
      </c>
      <c r="D90">
        <v>6.6</v>
      </c>
      <c r="E90">
        <f t="shared" si="0"/>
        <v>1.1000000000000005</v>
      </c>
      <c r="F90">
        <f t="shared" si="1"/>
        <v>1.1</v>
      </c>
      <c r="G90">
        <v>24.4</v>
      </c>
      <c r="H90">
        <v>1.5</v>
      </c>
      <c r="I90">
        <v>13.7</v>
      </c>
      <c r="J90">
        <v>1.3</v>
      </c>
      <c r="K90">
        <v>5.5</v>
      </c>
      <c r="L90">
        <v>18</v>
      </c>
    </row>
    <row r="91" spans="1:12" ht="12.75">
      <c r="A91">
        <v>542</v>
      </c>
      <c r="B91" s="10">
        <v>41784</v>
      </c>
      <c r="D91">
        <v>5.9</v>
      </c>
      <c r="E91">
        <f t="shared" si="0"/>
        <v>0.6999999999999993</v>
      </c>
      <c r="F91">
        <f t="shared" si="1"/>
        <v>1.08</v>
      </c>
      <c r="G91">
        <v>24.5</v>
      </c>
      <c r="H91">
        <v>1.3</v>
      </c>
      <c r="I91">
        <v>11.8</v>
      </c>
      <c r="J91">
        <v>-1</v>
      </c>
      <c r="K91">
        <v>3.8</v>
      </c>
      <c r="L91">
        <v>16</v>
      </c>
    </row>
    <row r="92" spans="1:12" ht="12.75">
      <c r="A92">
        <v>542</v>
      </c>
      <c r="B92" s="10">
        <v>41785</v>
      </c>
      <c r="D92">
        <v>5.3</v>
      </c>
      <c r="E92">
        <f t="shared" si="0"/>
        <v>0.6000000000000005</v>
      </c>
      <c r="F92">
        <f t="shared" si="1"/>
        <v>0.8400000000000001</v>
      </c>
      <c r="G92">
        <v>24.6</v>
      </c>
      <c r="H92">
        <v>-1.3</v>
      </c>
      <c r="I92">
        <v>9.2</v>
      </c>
      <c r="J92">
        <v>-1.3</v>
      </c>
      <c r="K92">
        <v>2.9</v>
      </c>
      <c r="L92">
        <v>14</v>
      </c>
    </row>
    <row r="93" spans="1:12" ht="12.75">
      <c r="A93">
        <v>542</v>
      </c>
      <c r="B93" s="10">
        <v>41786</v>
      </c>
      <c r="D93">
        <v>3.8</v>
      </c>
      <c r="E93">
        <f t="shared" si="0"/>
        <v>1.5</v>
      </c>
      <c r="F93">
        <f t="shared" si="1"/>
        <v>0.96</v>
      </c>
      <c r="G93">
        <v>24.6</v>
      </c>
      <c r="H93">
        <v>0.8</v>
      </c>
      <c r="I93">
        <v>12.9</v>
      </c>
      <c r="J93">
        <v>-2.8</v>
      </c>
      <c r="K93">
        <v>4.8</v>
      </c>
      <c r="L93">
        <v>9</v>
      </c>
    </row>
    <row r="94" spans="1:12" ht="12.75">
      <c r="A94">
        <v>542</v>
      </c>
      <c r="B94" s="10">
        <v>41787</v>
      </c>
      <c r="D94">
        <v>2.3</v>
      </c>
      <c r="E94">
        <f t="shared" si="0"/>
        <v>1.5</v>
      </c>
      <c r="F94">
        <f t="shared" si="1"/>
        <v>1.08</v>
      </c>
      <c r="G94">
        <v>24.6</v>
      </c>
      <c r="H94">
        <v>1.5</v>
      </c>
      <c r="I94">
        <v>16.1</v>
      </c>
      <c r="J94">
        <v>0.4</v>
      </c>
      <c r="K94">
        <v>6.9</v>
      </c>
      <c r="L94">
        <v>5</v>
      </c>
    </row>
    <row r="95" spans="1:12" ht="12.75">
      <c r="A95" s="9">
        <v>542</v>
      </c>
      <c r="B95" s="13">
        <v>41788</v>
      </c>
      <c r="C95" s="9"/>
      <c r="D95" s="9">
        <v>0.4</v>
      </c>
      <c r="E95" s="9">
        <f t="shared" si="0"/>
        <v>1.9</v>
      </c>
      <c r="F95" s="9">
        <f t="shared" si="1"/>
        <v>1.2399999999999998</v>
      </c>
      <c r="G95" s="9">
        <v>24.6</v>
      </c>
      <c r="H95" s="9">
        <v>3.3</v>
      </c>
      <c r="I95" s="9">
        <v>18.3</v>
      </c>
      <c r="J95" s="9">
        <v>0.5</v>
      </c>
      <c r="K95" s="9">
        <v>8.5</v>
      </c>
      <c r="L95" s="9">
        <v>0</v>
      </c>
    </row>
    <row r="96" spans="4:11" ht="12.75">
      <c r="D96" s="14" t="s">
        <v>49</v>
      </c>
      <c r="E96" s="46">
        <f>AVERAGE(E55:E95)</f>
        <v>0.5317073170731708</v>
      </c>
      <c r="F96" s="46">
        <f>AVERAGE(F55:F95)</f>
        <v>0.47783783783783773</v>
      </c>
      <c r="G96">
        <f>G95-G55</f>
        <v>3.5</v>
      </c>
      <c r="H96" t="s">
        <v>57</v>
      </c>
      <c r="J96" s="37" t="s">
        <v>58</v>
      </c>
      <c r="K96" s="46">
        <f>AVERAGE(K55:K95)</f>
        <v>1.7585365853658534</v>
      </c>
    </row>
    <row r="97" spans="4:6" ht="12.75">
      <c r="D97" s="14" t="s">
        <v>50</v>
      </c>
      <c r="E97" s="21">
        <f>MAX(E55:E95)</f>
        <v>2.0999999999999996</v>
      </c>
      <c r="F97" s="21">
        <f>MAX(F55:F95)</f>
        <v>1.2399999999999998</v>
      </c>
    </row>
    <row r="98" spans="4:5" ht="12.75">
      <c r="D98" s="14" t="s">
        <v>37</v>
      </c>
      <c r="E98" s="14">
        <f>COUNT(E55:E95)</f>
        <v>41</v>
      </c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  <row r="107" ht="12.75">
      <c r="B107" s="10"/>
    </row>
    <row r="108" ht="12.75">
      <c r="B108" s="10"/>
    </row>
    <row r="109" ht="12.75">
      <c r="B109" s="10"/>
    </row>
    <row r="110" ht="12.75">
      <c r="B110" s="10"/>
    </row>
    <row r="111" ht="12.75">
      <c r="B111" s="10"/>
    </row>
    <row r="112" ht="12.75">
      <c r="B112" s="10"/>
    </row>
    <row r="113" ht="12.75">
      <c r="B113" s="10"/>
    </row>
    <row r="114" ht="12.75">
      <c r="B114" s="10"/>
    </row>
    <row r="115" ht="12.75">
      <c r="B115" s="1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5"/>
  <sheetViews>
    <sheetView zoomScalePageLayoutView="0" workbookViewId="0" topLeftCell="A1">
      <pane xSplit="2" ySplit="6" topLeftCell="C7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3" sqref="E3:F6"/>
    </sheetView>
  </sheetViews>
  <sheetFormatPr defaultColWidth="9.140625" defaultRowHeight="12.75"/>
  <cols>
    <col min="2" max="2" width="10.7109375" style="0" bestFit="1" customWidth="1"/>
  </cols>
  <sheetData>
    <row r="1" ht="12.75">
      <c r="A1" t="s">
        <v>66</v>
      </c>
    </row>
    <row r="3" spans="5:6" ht="12.75">
      <c r="E3" s="2"/>
      <c r="F3" s="3" t="s">
        <v>53</v>
      </c>
    </row>
    <row r="4" spans="5:6" ht="12.75">
      <c r="E4" s="2"/>
      <c r="F4" s="3" t="s">
        <v>54</v>
      </c>
    </row>
    <row r="5" spans="5:6" ht="12.75">
      <c r="E5" s="2" t="s">
        <v>55</v>
      </c>
      <c r="F5" s="35" t="s">
        <v>55</v>
      </c>
    </row>
    <row r="6" spans="1:12" ht="12.75">
      <c r="A6" s="9" t="s">
        <v>21</v>
      </c>
      <c r="B6" s="9" t="s">
        <v>2</v>
      </c>
      <c r="C6" s="9" t="s">
        <v>52</v>
      </c>
      <c r="D6" s="9" t="s">
        <v>23</v>
      </c>
      <c r="E6" s="5" t="s">
        <v>56</v>
      </c>
      <c r="F6" s="6" t="s">
        <v>56</v>
      </c>
      <c r="G6" s="9" t="s">
        <v>24</v>
      </c>
      <c r="H6" s="9" t="s">
        <v>25</v>
      </c>
      <c r="I6" s="9" t="s">
        <v>26</v>
      </c>
      <c r="J6" s="9" t="s">
        <v>27</v>
      </c>
      <c r="K6" s="9" t="s">
        <v>28</v>
      </c>
      <c r="L6" s="9" t="s">
        <v>29</v>
      </c>
    </row>
    <row r="7" spans="1:12" ht="12.75">
      <c r="A7">
        <v>542</v>
      </c>
      <c r="B7" s="10">
        <v>41334</v>
      </c>
      <c r="D7">
        <v>7.3</v>
      </c>
      <c r="G7">
        <v>9</v>
      </c>
      <c r="H7">
        <v>-9.7</v>
      </c>
      <c r="I7">
        <v>-5</v>
      </c>
      <c r="J7">
        <v>-23.1</v>
      </c>
      <c r="K7">
        <v>-13.3</v>
      </c>
      <c r="L7">
        <v>37</v>
      </c>
    </row>
    <row r="8" spans="1:12" ht="12.75">
      <c r="A8">
        <v>542</v>
      </c>
      <c r="B8" s="10">
        <v>41335</v>
      </c>
      <c r="D8">
        <v>7.5</v>
      </c>
      <c r="G8">
        <v>9.2</v>
      </c>
      <c r="H8">
        <v>-6.2</v>
      </c>
      <c r="I8">
        <v>-0.2</v>
      </c>
      <c r="J8">
        <v>-9.7</v>
      </c>
      <c r="K8">
        <v>-6</v>
      </c>
      <c r="L8">
        <v>37</v>
      </c>
    </row>
    <row r="9" spans="1:12" ht="12.75">
      <c r="A9">
        <v>542</v>
      </c>
      <c r="B9" s="10">
        <v>41336</v>
      </c>
      <c r="D9">
        <v>7.5</v>
      </c>
      <c r="G9">
        <v>9.2</v>
      </c>
      <c r="H9">
        <v>-7.7</v>
      </c>
      <c r="I9">
        <v>4.4</v>
      </c>
      <c r="J9">
        <v>-10.7</v>
      </c>
      <c r="K9">
        <v>-4.1</v>
      </c>
      <c r="L9">
        <v>37</v>
      </c>
    </row>
    <row r="10" spans="1:12" ht="12.75">
      <c r="A10">
        <v>542</v>
      </c>
      <c r="B10" s="10">
        <v>41337</v>
      </c>
      <c r="D10">
        <v>7.7</v>
      </c>
      <c r="G10">
        <v>9.4</v>
      </c>
      <c r="H10">
        <v>-3.6</v>
      </c>
      <c r="I10">
        <v>4.2</v>
      </c>
      <c r="J10">
        <v>-9.9</v>
      </c>
      <c r="K10">
        <v>-3.2</v>
      </c>
      <c r="L10">
        <v>37</v>
      </c>
    </row>
    <row r="11" spans="1:12" ht="12.75">
      <c r="A11">
        <v>542</v>
      </c>
      <c r="B11" s="10">
        <v>41338</v>
      </c>
      <c r="D11">
        <v>8.1</v>
      </c>
      <c r="G11">
        <v>9.9</v>
      </c>
      <c r="H11">
        <v>-21.1</v>
      </c>
      <c r="I11">
        <v>1.5</v>
      </c>
      <c r="J11">
        <v>-21.6</v>
      </c>
      <c r="K11">
        <v>-7.8</v>
      </c>
      <c r="L11">
        <v>46</v>
      </c>
    </row>
    <row r="12" spans="1:12" ht="12.75">
      <c r="A12">
        <v>542</v>
      </c>
      <c r="B12" s="10">
        <v>41339</v>
      </c>
      <c r="D12">
        <v>8.2</v>
      </c>
      <c r="G12">
        <v>9.9</v>
      </c>
      <c r="H12">
        <v>-10.9</v>
      </c>
      <c r="I12">
        <v>6.7</v>
      </c>
      <c r="J12">
        <v>-21</v>
      </c>
      <c r="K12">
        <v>-9</v>
      </c>
      <c r="L12">
        <v>43</v>
      </c>
    </row>
    <row r="13" spans="1:12" ht="12.75">
      <c r="A13">
        <v>542</v>
      </c>
      <c r="B13" s="10">
        <v>41340</v>
      </c>
      <c r="D13">
        <v>8.2</v>
      </c>
      <c r="G13">
        <v>9.9</v>
      </c>
      <c r="H13">
        <v>-7</v>
      </c>
      <c r="I13">
        <v>6</v>
      </c>
      <c r="J13">
        <v>-11.5</v>
      </c>
      <c r="K13">
        <v>-3.1</v>
      </c>
      <c r="L13">
        <v>41</v>
      </c>
    </row>
    <row r="14" spans="1:12" ht="12.75">
      <c r="A14">
        <v>542</v>
      </c>
      <c r="B14" s="10">
        <v>41341</v>
      </c>
      <c r="D14">
        <v>8.2</v>
      </c>
      <c r="G14">
        <v>9.9</v>
      </c>
      <c r="H14">
        <v>-8.3</v>
      </c>
      <c r="I14">
        <v>6.4</v>
      </c>
      <c r="J14">
        <v>-10.9</v>
      </c>
      <c r="K14">
        <v>-3.8</v>
      </c>
      <c r="L14">
        <v>40</v>
      </c>
    </row>
    <row r="15" spans="1:12" ht="12.75">
      <c r="A15">
        <v>542</v>
      </c>
      <c r="B15" s="10">
        <v>41342</v>
      </c>
      <c r="D15">
        <v>8.5</v>
      </c>
      <c r="G15">
        <v>10.1</v>
      </c>
      <c r="H15">
        <v>-4.4</v>
      </c>
      <c r="I15">
        <v>3.7</v>
      </c>
      <c r="J15">
        <v>-8.7</v>
      </c>
      <c r="K15">
        <v>-2.8</v>
      </c>
      <c r="L15">
        <v>41</v>
      </c>
    </row>
    <row r="16" spans="1:12" ht="12.75">
      <c r="A16">
        <v>542</v>
      </c>
      <c r="B16" s="10">
        <v>41343</v>
      </c>
      <c r="D16">
        <v>8.8</v>
      </c>
      <c r="G16">
        <v>10.5</v>
      </c>
      <c r="H16">
        <v>-12.1</v>
      </c>
      <c r="I16">
        <v>-2.9</v>
      </c>
      <c r="J16">
        <v>-12.1</v>
      </c>
      <c r="K16">
        <v>-7.3</v>
      </c>
      <c r="L16">
        <v>46</v>
      </c>
    </row>
    <row r="17" spans="1:12" ht="12.75">
      <c r="A17">
        <v>542</v>
      </c>
      <c r="B17" s="10">
        <v>41344</v>
      </c>
      <c r="D17">
        <v>8.8</v>
      </c>
      <c r="G17">
        <v>10.5</v>
      </c>
      <c r="H17">
        <v>-13.5</v>
      </c>
      <c r="I17">
        <v>0.7</v>
      </c>
      <c r="J17">
        <v>-16.1</v>
      </c>
      <c r="K17">
        <v>-9.2</v>
      </c>
      <c r="L17">
        <v>43</v>
      </c>
    </row>
    <row r="18" spans="1:12" ht="12.75">
      <c r="A18">
        <v>542</v>
      </c>
      <c r="B18" s="10">
        <v>41345</v>
      </c>
      <c r="D18">
        <v>9</v>
      </c>
      <c r="G18">
        <v>10.7</v>
      </c>
      <c r="H18">
        <v>-4.6</v>
      </c>
      <c r="I18">
        <v>1.1</v>
      </c>
      <c r="J18">
        <v>-15.3</v>
      </c>
      <c r="K18">
        <v>-5.6</v>
      </c>
      <c r="L18">
        <v>43</v>
      </c>
    </row>
    <row r="19" spans="1:12" ht="12.75">
      <c r="A19">
        <v>542</v>
      </c>
      <c r="B19" s="10">
        <v>41346</v>
      </c>
      <c r="D19">
        <v>9</v>
      </c>
      <c r="G19">
        <v>10.7</v>
      </c>
      <c r="H19">
        <v>-10.1</v>
      </c>
      <c r="I19">
        <v>3</v>
      </c>
      <c r="J19">
        <v>-10.2</v>
      </c>
      <c r="K19">
        <v>-3.6</v>
      </c>
      <c r="L19">
        <v>43</v>
      </c>
    </row>
    <row r="20" spans="1:12" ht="12.75">
      <c r="A20">
        <v>542</v>
      </c>
      <c r="B20" s="10">
        <v>41347</v>
      </c>
      <c r="D20">
        <v>9</v>
      </c>
      <c r="G20">
        <v>10.7</v>
      </c>
      <c r="H20">
        <v>-7.7</v>
      </c>
      <c r="I20">
        <v>6.1</v>
      </c>
      <c r="J20">
        <v>-10.7</v>
      </c>
      <c r="K20">
        <v>-2.4</v>
      </c>
      <c r="L20">
        <v>41</v>
      </c>
    </row>
    <row r="21" spans="1:12" ht="12.75">
      <c r="A21">
        <v>542</v>
      </c>
      <c r="B21" s="10">
        <v>41348</v>
      </c>
      <c r="D21">
        <v>9.1</v>
      </c>
      <c r="G21">
        <v>10.7</v>
      </c>
      <c r="H21">
        <v>-4.9</v>
      </c>
      <c r="I21">
        <v>8.9</v>
      </c>
      <c r="J21">
        <v>-8.9</v>
      </c>
      <c r="K21">
        <v>-1.2</v>
      </c>
      <c r="L21">
        <v>40</v>
      </c>
    </row>
    <row r="22" spans="1:12" ht="12.75">
      <c r="A22">
        <v>542</v>
      </c>
      <c r="B22" s="10">
        <v>41349</v>
      </c>
      <c r="D22">
        <v>9.2</v>
      </c>
      <c r="G22">
        <v>10.8</v>
      </c>
      <c r="H22">
        <v>-3.1</v>
      </c>
      <c r="I22">
        <v>11</v>
      </c>
      <c r="J22">
        <v>-6.2</v>
      </c>
      <c r="K22">
        <v>1.1</v>
      </c>
      <c r="L22">
        <v>38</v>
      </c>
    </row>
    <row r="23" spans="1:12" ht="12.75">
      <c r="A23">
        <v>542</v>
      </c>
      <c r="B23" s="10">
        <v>41350</v>
      </c>
      <c r="D23">
        <v>9.6</v>
      </c>
      <c r="G23">
        <v>11</v>
      </c>
      <c r="H23">
        <v>-9</v>
      </c>
      <c r="I23">
        <v>2.4</v>
      </c>
      <c r="J23">
        <v>-9</v>
      </c>
      <c r="K23">
        <v>-1.7</v>
      </c>
      <c r="L23">
        <v>41</v>
      </c>
    </row>
    <row r="24" spans="1:12" ht="12.75">
      <c r="A24">
        <v>542</v>
      </c>
      <c r="B24" s="10">
        <v>41351</v>
      </c>
      <c r="D24">
        <v>9.8</v>
      </c>
      <c r="G24">
        <v>11.3</v>
      </c>
      <c r="H24">
        <v>-8.5</v>
      </c>
      <c r="I24">
        <v>1.1</v>
      </c>
      <c r="J24">
        <v>-10.8</v>
      </c>
      <c r="K24">
        <v>-5.4</v>
      </c>
      <c r="L24">
        <v>44</v>
      </c>
    </row>
    <row r="25" spans="1:12" ht="12.75">
      <c r="A25">
        <v>542</v>
      </c>
      <c r="B25" s="10">
        <v>41352</v>
      </c>
      <c r="D25">
        <v>9.8</v>
      </c>
      <c r="G25">
        <v>11.4</v>
      </c>
      <c r="H25">
        <v>-8.5</v>
      </c>
      <c r="I25">
        <v>-1.2</v>
      </c>
      <c r="J25">
        <v>-10.2</v>
      </c>
      <c r="K25">
        <v>-6.8</v>
      </c>
      <c r="L25">
        <v>44</v>
      </c>
    </row>
    <row r="26" spans="1:12" ht="12.75">
      <c r="A26">
        <v>542</v>
      </c>
      <c r="B26" s="10">
        <v>41353</v>
      </c>
      <c r="D26">
        <v>9.8</v>
      </c>
      <c r="G26">
        <v>11.4</v>
      </c>
      <c r="H26">
        <v>-15.8</v>
      </c>
      <c r="I26">
        <v>0.9</v>
      </c>
      <c r="J26">
        <v>-15.8</v>
      </c>
      <c r="K26">
        <v>-6.6</v>
      </c>
      <c r="L26">
        <v>43</v>
      </c>
    </row>
    <row r="27" spans="1:12" ht="12.75">
      <c r="A27">
        <v>542</v>
      </c>
      <c r="B27" s="10">
        <v>41354</v>
      </c>
      <c r="D27">
        <v>10.1</v>
      </c>
      <c r="G27">
        <v>11.6</v>
      </c>
      <c r="H27">
        <v>-4.8</v>
      </c>
      <c r="I27">
        <v>3.9</v>
      </c>
      <c r="J27">
        <v>-15.9</v>
      </c>
      <c r="K27">
        <v>-4.8</v>
      </c>
      <c r="L27">
        <v>43</v>
      </c>
    </row>
    <row r="28" spans="1:12" ht="12.75">
      <c r="A28">
        <v>542</v>
      </c>
      <c r="B28" s="10">
        <v>41355</v>
      </c>
      <c r="D28">
        <v>10.6</v>
      </c>
      <c r="G28">
        <v>12.1</v>
      </c>
      <c r="H28">
        <v>-15.2</v>
      </c>
      <c r="I28">
        <v>1.2</v>
      </c>
      <c r="J28">
        <v>-16.1</v>
      </c>
      <c r="K28">
        <v>-6.7</v>
      </c>
      <c r="L28">
        <v>50</v>
      </c>
    </row>
    <row r="29" spans="1:12" ht="12.75">
      <c r="A29">
        <v>542</v>
      </c>
      <c r="B29" s="10">
        <v>41356</v>
      </c>
      <c r="D29">
        <v>10.8</v>
      </c>
      <c r="G29">
        <v>12.1</v>
      </c>
      <c r="H29">
        <v>-11</v>
      </c>
      <c r="I29">
        <v>0.5</v>
      </c>
      <c r="J29">
        <v>-17.4</v>
      </c>
      <c r="K29">
        <v>-8.5</v>
      </c>
      <c r="L29">
        <v>49</v>
      </c>
    </row>
    <row r="30" spans="1:12" ht="12.75">
      <c r="A30">
        <v>542</v>
      </c>
      <c r="B30" s="10">
        <v>41357</v>
      </c>
      <c r="D30">
        <v>10.8</v>
      </c>
      <c r="G30">
        <v>12.2</v>
      </c>
      <c r="H30">
        <v>-23.7</v>
      </c>
      <c r="I30">
        <v>-7.8</v>
      </c>
      <c r="J30">
        <v>-23.7</v>
      </c>
      <c r="K30">
        <v>-13.6</v>
      </c>
      <c r="L30">
        <v>49</v>
      </c>
    </row>
    <row r="31" spans="1:12" ht="12.75">
      <c r="A31">
        <v>542</v>
      </c>
      <c r="B31" s="10">
        <v>41358</v>
      </c>
      <c r="D31">
        <v>10.8</v>
      </c>
      <c r="G31">
        <v>12.2</v>
      </c>
      <c r="H31">
        <v>-23.8</v>
      </c>
      <c r="I31">
        <v>-8.8</v>
      </c>
      <c r="J31">
        <v>-99.9</v>
      </c>
      <c r="K31">
        <v>-17.4</v>
      </c>
      <c r="L31">
        <v>49</v>
      </c>
    </row>
    <row r="32" spans="1:12" ht="12.75">
      <c r="A32">
        <v>542</v>
      </c>
      <c r="B32" s="10">
        <v>41359</v>
      </c>
      <c r="D32">
        <v>10.9</v>
      </c>
      <c r="G32">
        <v>12.4</v>
      </c>
      <c r="H32">
        <v>-17.2</v>
      </c>
      <c r="I32">
        <v>-2.6</v>
      </c>
      <c r="J32">
        <v>-99.9</v>
      </c>
      <c r="K32">
        <v>-15.1</v>
      </c>
      <c r="L32">
        <v>48</v>
      </c>
    </row>
    <row r="33" spans="1:12" ht="12.75">
      <c r="A33">
        <v>542</v>
      </c>
      <c r="B33" s="10">
        <v>41360</v>
      </c>
      <c r="D33">
        <v>11.1</v>
      </c>
      <c r="G33">
        <v>12.5</v>
      </c>
      <c r="H33">
        <v>-5.2</v>
      </c>
      <c r="I33">
        <v>4.9</v>
      </c>
      <c r="J33">
        <v>-17.3</v>
      </c>
      <c r="K33">
        <v>-3.6</v>
      </c>
      <c r="L33">
        <v>46</v>
      </c>
    </row>
    <row r="34" spans="1:12" ht="12.75">
      <c r="A34">
        <v>542</v>
      </c>
      <c r="B34" s="10">
        <v>41361</v>
      </c>
      <c r="D34">
        <v>11.1</v>
      </c>
      <c r="G34">
        <v>12.5</v>
      </c>
      <c r="H34">
        <v>-6.7</v>
      </c>
      <c r="I34">
        <v>6.6</v>
      </c>
      <c r="J34">
        <v>-7</v>
      </c>
      <c r="K34">
        <v>-1.3</v>
      </c>
      <c r="L34">
        <v>45</v>
      </c>
    </row>
    <row r="35" spans="1:12" ht="12.75">
      <c r="A35">
        <v>542</v>
      </c>
      <c r="B35" s="10">
        <v>41362</v>
      </c>
      <c r="D35">
        <v>11.1</v>
      </c>
      <c r="G35">
        <v>12.5</v>
      </c>
      <c r="H35">
        <v>-4</v>
      </c>
      <c r="I35">
        <v>8.8</v>
      </c>
      <c r="J35">
        <v>-8.8</v>
      </c>
      <c r="K35">
        <v>-0.5</v>
      </c>
      <c r="L35">
        <v>43</v>
      </c>
    </row>
    <row r="36" spans="1:12" ht="12.75">
      <c r="A36">
        <v>542</v>
      </c>
      <c r="B36" s="10">
        <v>41363</v>
      </c>
      <c r="D36">
        <v>11.1</v>
      </c>
      <c r="G36">
        <v>12.5</v>
      </c>
      <c r="H36">
        <v>-4.7</v>
      </c>
      <c r="I36">
        <v>8.4</v>
      </c>
      <c r="J36">
        <v>-6</v>
      </c>
      <c r="K36">
        <v>0.1</v>
      </c>
      <c r="L36">
        <v>43</v>
      </c>
    </row>
    <row r="37" spans="1:12" ht="12.75">
      <c r="A37">
        <v>542</v>
      </c>
      <c r="B37" s="10">
        <v>41364</v>
      </c>
      <c r="D37">
        <v>11.1</v>
      </c>
      <c r="G37">
        <v>12.5</v>
      </c>
      <c r="H37">
        <v>-5.9</v>
      </c>
      <c r="I37">
        <v>7.2</v>
      </c>
      <c r="J37">
        <v>-5.9</v>
      </c>
      <c r="K37">
        <v>0.3</v>
      </c>
      <c r="L37">
        <v>42</v>
      </c>
    </row>
    <row r="38" spans="1:12" ht="12.75">
      <c r="A38">
        <v>542</v>
      </c>
      <c r="B38" s="10">
        <v>41365</v>
      </c>
      <c r="D38">
        <v>11.1</v>
      </c>
      <c r="G38">
        <v>12.5</v>
      </c>
      <c r="H38">
        <v>-5</v>
      </c>
      <c r="I38">
        <v>9.5</v>
      </c>
      <c r="J38">
        <v>-10.2</v>
      </c>
      <c r="K38">
        <v>-0.8</v>
      </c>
      <c r="L38">
        <v>40</v>
      </c>
    </row>
    <row r="39" spans="1:12" ht="12.75">
      <c r="A39">
        <v>542</v>
      </c>
      <c r="B39" s="10">
        <v>41366</v>
      </c>
      <c r="D39">
        <v>11.2</v>
      </c>
      <c r="G39">
        <v>12.5</v>
      </c>
      <c r="H39">
        <v>-2.4</v>
      </c>
      <c r="I39">
        <v>9.7</v>
      </c>
      <c r="J39">
        <v>-5.8</v>
      </c>
      <c r="K39">
        <v>0.6</v>
      </c>
      <c r="L39">
        <v>39</v>
      </c>
    </row>
    <row r="40" spans="1:12" ht="12.75">
      <c r="A40">
        <v>542</v>
      </c>
      <c r="B40" s="10">
        <v>41367</v>
      </c>
      <c r="D40">
        <v>11.7</v>
      </c>
      <c r="G40">
        <v>13.1</v>
      </c>
      <c r="H40">
        <v>-5.9</v>
      </c>
      <c r="I40">
        <v>4.6</v>
      </c>
      <c r="J40">
        <v>-6.9</v>
      </c>
      <c r="K40">
        <v>-2.3</v>
      </c>
      <c r="L40">
        <v>45</v>
      </c>
    </row>
    <row r="41" spans="1:12" ht="12.75">
      <c r="A41">
        <v>542</v>
      </c>
      <c r="B41" s="10">
        <v>41368</v>
      </c>
      <c r="D41">
        <v>11.7</v>
      </c>
      <c r="G41">
        <v>13.1</v>
      </c>
      <c r="H41">
        <v>-7.2</v>
      </c>
      <c r="I41">
        <v>6.8</v>
      </c>
      <c r="J41">
        <v>-8</v>
      </c>
      <c r="K41">
        <v>-2.1</v>
      </c>
      <c r="L41">
        <v>41</v>
      </c>
    </row>
    <row r="42" spans="1:12" ht="12.75">
      <c r="A42">
        <v>542</v>
      </c>
      <c r="B42" s="10">
        <v>41369</v>
      </c>
      <c r="D42">
        <v>11.7</v>
      </c>
      <c r="G42">
        <v>13.1</v>
      </c>
      <c r="H42">
        <v>-0.9</v>
      </c>
      <c r="I42">
        <v>8.9</v>
      </c>
      <c r="J42">
        <v>-7.4</v>
      </c>
      <c r="K42">
        <v>0.1</v>
      </c>
      <c r="L42">
        <v>40</v>
      </c>
    </row>
    <row r="43" spans="1:12" ht="12.75">
      <c r="A43">
        <v>542</v>
      </c>
      <c r="B43" s="10">
        <v>41370</v>
      </c>
      <c r="D43">
        <v>12</v>
      </c>
      <c r="G43">
        <v>13.4</v>
      </c>
      <c r="H43">
        <v>-1.1</v>
      </c>
      <c r="I43">
        <v>8.1</v>
      </c>
      <c r="J43">
        <v>-2.6</v>
      </c>
      <c r="K43">
        <v>1.7</v>
      </c>
      <c r="L43">
        <v>40</v>
      </c>
    </row>
    <row r="44" spans="1:12" ht="12.75">
      <c r="A44">
        <v>542</v>
      </c>
      <c r="B44" s="10">
        <v>41371</v>
      </c>
      <c r="D44">
        <v>12.1</v>
      </c>
      <c r="G44">
        <v>13.6</v>
      </c>
      <c r="H44">
        <v>-1.8</v>
      </c>
      <c r="I44">
        <v>7.2</v>
      </c>
      <c r="J44">
        <v>-5.5</v>
      </c>
      <c r="K44">
        <v>0.5</v>
      </c>
      <c r="L44">
        <v>40</v>
      </c>
    </row>
    <row r="45" spans="1:12" ht="12.75">
      <c r="A45">
        <v>542</v>
      </c>
      <c r="B45" s="10">
        <v>41372</v>
      </c>
      <c r="D45">
        <v>12.2</v>
      </c>
      <c r="G45">
        <v>13.7</v>
      </c>
      <c r="H45">
        <v>-2.1</v>
      </c>
      <c r="I45">
        <v>4.7</v>
      </c>
      <c r="J45">
        <v>-5.9</v>
      </c>
      <c r="K45">
        <v>-0.6</v>
      </c>
      <c r="L45">
        <v>40</v>
      </c>
    </row>
    <row r="46" spans="1:12" ht="12.75">
      <c r="A46">
        <v>542</v>
      </c>
      <c r="B46" s="10">
        <v>41373</v>
      </c>
      <c r="D46">
        <v>12.2</v>
      </c>
      <c r="G46">
        <v>13.7</v>
      </c>
      <c r="H46">
        <v>-0.3</v>
      </c>
      <c r="I46">
        <v>7.2</v>
      </c>
      <c r="J46">
        <v>-7</v>
      </c>
      <c r="K46">
        <v>0.4</v>
      </c>
      <c r="L46">
        <v>41</v>
      </c>
    </row>
    <row r="47" spans="1:12" ht="12.75">
      <c r="A47">
        <v>542</v>
      </c>
      <c r="B47" s="10">
        <v>41374</v>
      </c>
      <c r="D47">
        <v>12.5</v>
      </c>
      <c r="G47">
        <v>14.2</v>
      </c>
      <c r="H47">
        <v>-14.5</v>
      </c>
      <c r="I47">
        <v>-0.4</v>
      </c>
      <c r="J47">
        <v>-14.5</v>
      </c>
      <c r="K47">
        <v>-5.3</v>
      </c>
      <c r="L47">
        <v>45</v>
      </c>
    </row>
    <row r="48" spans="1:12" ht="12.75">
      <c r="A48">
        <v>542</v>
      </c>
      <c r="B48" s="10">
        <v>41375</v>
      </c>
      <c r="D48">
        <v>12.7</v>
      </c>
      <c r="G48">
        <v>14.2</v>
      </c>
      <c r="H48">
        <v>-8.1</v>
      </c>
      <c r="I48">
        <v>-1.2</v>
      </c>
      <c r="J48">
        <v>-16.5</v>
      </c>
      <c r="K48">
        <v>-9</v>
      </c>
      <c r="L48">
        <v>44</v>
      </c>
    </row>
    <row r="49" spans="1:12" ht="12.75">
      <c r="A49">
        <v>542</v>
      </c>
      <c r="B49" s="10">
        <v>41376</v>
      </c>
      <c r="D49">
        <v>12.9</v>
      </c>
      <c r="G49">
        <v>14.4</v>
      </c>
      <c r="H49">
        <v>-4.7</v>
      </c>
      <c r="I49">
        <v>2.7</v>
      </c>
      <c r="J49">
        <v>-8.1</v>
      </c>
      <c r="K49">
        <v>-3.2</v>
      </c>
      <c r="L49">
        <v>43</v>
      </c>
    </row>
    <row r="50" spans="1:12" ht="12.75">
      <c r="A50">
        <v>542</v>
      </c>
      <c r="B50" s="10">
        <v>41377</v>
      </c>
      <c r="D50">
        <v>13</v>
      </c>
      <c r="G50">
        <v>14.4</v>
      </c>
      <c r="H50">
        <v>-9.3</v>
      </c>
      <c r="I50">
        <v>4.8</v>
      </c>
      <c r="J50">
        <v>-9.4</v>
      </c>
      <c r="K50">
        <v>-3.2</v>
      </c>
      <c r="L50">
        <v>43</v>
      </c>
    </row>
    <row r="51" spans="1:12" ht="12.75">
      <c r="A51">
        <v>542</v>
      </c>
      <c r="B51" s="10">
        <v>41378</v>
      </c>
      <c r="D51">
        <v>13.7</v>
      </c>
      <c r="G51">
        <v>15.2</v>
      </c>
      <c r="H51">
        <v>-2.4</v>
      </c>
      <c r="I51">
        <v>5.9</v>
      </c>
      <c r="J51">
        <v>-11</v>
      </c>
      <c r="K51">
        <v>-1.5</v>
      </c>
      <c r="L51">
        <v>50</v>
      </c>
    </row>
    <row r="52" spans="1:12" ht="12.75">
      <c r="A52">
        <v>542</v>
      </c>
      <c r="B52" s="10">
        <v>41379</v>
      </c>
      <c r="D52">
        <v>14.4</v>
      </c>
      <c r="G52">
        <v>15.6</v>
      </c>
      <c r="H52">
        <v>-2.4</v>
      </c>
      <c r="I52">
        <v>0.7</v>
      </c>
      <c r="J52">
        <v>-6.4</v>
      </c>
      <c r="K52">
        <v>-3</v>
      </c>
      <c r="L52">
        <v>51</v>
      </c>
    </row>
    <row r="53" spans="1:12" ht="12.75">
      <c r="A53">
        <v>542</v>
      </c>
      <c r="B53" s="10">
        <v>41380</v>
      </c>
      <c r="D53">
        <v>15.1</v>
      </c>
      <c r="G53">
        <v>16.3</v>
      </c>
      <c r="H53">
        <v>1.1</v>
      </c>
      <c r="I53">
        <v>2.8</v>
      </c>
      <c r="J53">
        <v>-6.2</v>
      </c>
      <c r="K53">
        <v>-1.8</v>
      </c>
      <c r="L53">
        <v>58</v>
      </c>
    </row>
    <row r="54" spans="1:12" ht="12.75">
      <c r="A54">
        <v>542</v>
      </c>
      <c r="B54" s="10">
        <v>41381</v>
      </c>
      <c r="D54">
        <v>15.2</v>
      </c>
      <c r="G54">
        <v>16.4</v>
      </c>
      <c r="H54">
        <v>0.2</v>
      </c>
      <c r="I54">
        <v>6</v>
      </c>
      <c r="J54">
        <v>-3.5</v>
      </c>
      <c r="K54">
        <v>0.9</v>
      </c>
      <c r="L54">
        <v>54</v>
      </c>
    </row>
    <row r="55" spans="1:12" ht="12.75">
      <c r="A55">
        <v>542</v>
      </c>
      <c r="B55" s="10">
        <v>41382</v>
      </c>
      <c r="D55">
        <v>15.2</v>
      </c>
      <c r="G55">
        <v>16.4</v>
      </c>
      <c r="H55">
        <v>-14.6</v>
      </c>
      <c r="I55">
        <v>2.4</v>
      </c>
      <c r="J55">
        <v>-14.6</v>
      </c>
      <c r="K55">
        <v>-5.5</v>
      </c>
      <c r="L55">
        <v>54</v>
      </c>
    </row>
    <row r="56" spans="1:12" ht="12.75">
      <c r="A56">
        <v>542</v>
      </c>
      <c r="B56" s="10">
        <v>41383</v>
      </c>
      <c r="D56">
        <v>15.2</v>
      </c>
      <c r="G56">
        <v>16.4</v>
      </c>
      <c r="H56">
        <v>-11.4</v>
      </c>
      <c r="I56">
        <v>-7</v>
      </c>
      <c r="J56">
        <v>-16.5</v>
      </c>
      <c r="K56">
        <v>-12.3</v>
      </c>
      <c r="L56">
        <v>54</v>
      </c>
    </row>
    <row r="57" spans="1:12" ht="12.75">
      <c r="A57">
        <v>542</v>
      </c>
      <c r="B57" s="10">
        <v>41384</v>
      </c>
      <c r="D57">
        <v>15.1</v>
      </c>
      <c r="G57">
        <v>16.5</v>
      </c>
      <c r="H57">
        <v>-8.6</v>
      </c>
      <c r="I57">
        <v>3.6</v>
      </c>
      <c r="J57">
        <v>-11.4</v>
      </c>
      <c r="K57">
        <v>-5.2</v>
      </c>
      <c r="L57">
        <v>51</v>
      </c>
    </row>
    <row r="58" spans="1:12" ht="12.75">
      <c r="A58">
        <v>542</v>
      </c>
      <c r="B58" s="10">
        <v>41385</v>
      </c>
      <c r="D58">
        <v>15.1</v>
      </c>
      <c r="G58">
        <v>16.8</v>
      </c>
      <c r="H58">
        <v>-3.3</v>
      </c>
      <c r="I58">
        <v>3.7</v>
      </c>
      <c r="J58">
        <v>-8.6</v>
      </c>
      <c r="K58">
        <v>-2.5</v>
      </c>
      <c r="L58">
        <v>51</v>
      </c>
    </row>
    <row r="59" spans="1:12" ht="12.75">
      <c r="A59">
        <v>542</v>
      </c>
      <c r="B59" s="10">
        <v>41386</v>
      </c>
      <c r="D59">
        <v>14.9</v>
      </c>
      <c r="G59">
        <v>16.8</v>
      </c>
      <c r="H59">
        <v>-0.2</v>
      </c>
      <c r="I59">
        <v>6.8</v>
      </c>
      <c r="J59">
        <v>-5</v>
      </c>
      <c r="K59">
        <v>0.3</v>
      </c>
      <c r="L59">
        <v>48</v>
      </c>
    </row>
    <row r="60" spans="1:12" ht="12.75">
      <c r="A60">
        <v>542</v>
      </c>
      <c r="B60" s="10">
        <v>41387</v>
      </c>
      <c r="D60">
        <v>15.2</v>
      </c>
      <c r="G60">
        <v>17.2</v>
      </c>
      <c r="H60">
        <v>-4.5</v>
      </c>
      <c r="I60">
        <v>7.1</v>
      </c>
      <c r="J60">
        <v>-4.5</v>
      </c>
      <c r="K60">
        <v>0.1</v>
      </c>
      <c r="L60">
        <v>51</v>
      </c>
    </row>
    <row r="61" spans="1:12" ht="12.75">
      <c r="A61">
        <v>542</v>
      </c>
      <c r="B61" s="10">
        <v>41388</v>
      </c>
      <c r="D61">
        <v>15.3</v>
      </c>
      <c r="G61">
        <v>17.3</v>
      </c>
      <c r="H61">
        <v>-17.1</v>
      </c>
      <c r="I61">
        <v>-0.7</v>
      </c>
      <c r="J61">
        <v>-17.1</v>
      </c>
      <c r="K61">
        <v>-7.2</v>
      </c>
      <c r="L61">
        <v>51</v>
      </c>
    </row>
    <row r="62" spans="1:12" ht="12.75">
      <c r="A62">
        <v>542</v>
      </c>
      <c r="B62" s="10">
        <v>41389</v>
      </c>
      <c r="D62">
        <v>15.3</v>
      </c>
      <c r="G62">
        <v>17.3</v>
      </c>
      <c r="H62">
        <v>-10.3</v>
      </c>
      <c r="I62">
        <v>4</v>
      </c>
      <c r="J62">
        <v>-17.2</v>
      </c>
      <c r="K62">
        <v>-6.1</v>
      </c>
      <c r="L62">
        <v>50</v>
      </c>
    </row>
    <row r="63" spans="1:12" s="44" customFormat="1" ht="12.75">
      <c r="A63" s="44">
        <v>542</v>
      </c>
      <c r="B63" s="45">
        <v>41390</v>
      </c>
      <c r="D63" s="44">
        <v>15.3</v>
      </c>
      <c r="G63" s="44">
        <v>17.3</v>
      </c>
      <c r="H63" s="44">
        <v>-4.7</v>
      </c>
      <c r="I63" s="44">
        <v>9</v>
      </c>
      <c r="J63" s="44">
        <v>-10.7</v>
      </c>
      <c r="K63" s="44">
        <v>-0.1</v>
      </c>
      <c r="L63" s="44">
        <v>48</v>
      </c>
    </row>
    <row r="64" spans="1:12" ht="12.75">
      <c r="A64">
        <v>542</v>
      </c>
      <c r="B64" s="10">
        <v>41391</v>
      </c>
      <c r="D64">
        <v>15.1</v>
      </c>
      <c r="E64">
        <f>+D63-D64</f>
        <v>0.20000000000000107</v>
      </c>
      <c r="G64">
        <v>17.3</v>
      </c>
      <c r="H64">
        <v>-4.7</v>
      </c>
      <c r="I64">
        <v>9.3</v>
      </c>
      <c r="J64">
        <v>-7.3</v>
      </c>
      <c r="K64">
        <v>0.4</v>
      </c>
      <c r="L64">
        <v>46</v>
      </c>
    </row>
    <row r="65" spans="1:12" ht="12.75">
      <c r="A65">
        <v>542</v>
      </c>
      <c r="B65" s="10">
        <v>41392</v>
      </c>
      <c r="D65">
        <v>14.4</v>
      </c>
      <c r="E65">
        <f aca="true" t="shared" si="0" ref="E65:E92">+D64-D65</f>
        <v>0.6999999999999993</v>
      </c>
      <c r="G65">
        <v>17.3</v>
      </c>
      <c r="H65">
        <v>-3.4</v>
      </c>
      <c r="I65">
        <v>10</v>
      </c>
      <c r="J65">
        <v>-6.8</v>
      </c>
      <c r="K65">
        <v>1.1</v>
      </c>
      <c r="L65">
        <v>44</v>
      </c>
    </row>
    <row r="66" spans="1:12" ht="12.75">
      <c r="A66">
        <v>542</v>
      </c>
      <c r="B66" s="10">
        <v>41393</v>
      </c>
      <c r="D66">
        <v>13.7</v>
      </c>
      <c r="E66">
        <f t="shared" si="0"/>
        <v>0.7000000000000011</v>
      </c>
      <c r="G66">
        <v>17.3</v>
      </c>
      <c r="H66">
        <v>3.5</v>
      </c>
      <c r="I66">
        <v>13.8</v>
      </c>
      <c r="J66">
        <v>-5</v>
      </c>
      <c r="K66">
        <v>3.8</v>
      </c>
      <c r="L66">
        <v>40</v>
      </c>
    </row>
    <row r="67" spans="1:12" ht="12.75">
      <c r="A67">
        <v>542</v>
      </c>
      <c r="B67" s="10">
        <v>41394</v>
      </c>
      <c r="D67">
        <v>12.8</v>
      </c>
      <c r="E67">
        <f t="shared" si="0"/>
        <v>0.8999999999999986</v>
      </c>
      <c r="G67">
        <v>17.3</v>
      </c>
      <c r="H67">
        <v>2.2</v>
      </c>
      <c r="I67">
        <v>12.6</v>
      </c>
      <c r="J67">
        <v>-2.3</v>
      </c>
      <c r="K67">
        <v>4.7</v>
      </c>
      <c r="L67">
        <v>38</v>
      </c>
    </row>
    <row r="68" spans="1:12" ht="12.75">
      <c r="A68">
        <v>542</v>
      </c>
      <c r="B68" s="10">
        <v>41395</v>
      </c>
      <c r="D68">
        <v>12.1</v>
      </c>
      <c r="E68">
        <f t="shared" si="0"/>
        <v>0.7000000000000011</v>
      </c>
      <c r="F68">
        <f>+AVERAGE(E64:E68)</f>
        <v>0.6400000000000002</v>
      </c>
      <c r="G68">
        <v>17.3</v>
      </c>
      <c r="H68">
        <v>0.5</v>
      </c>
      <c r="I68">
        <v>11.8</v>
      </c>
      <c r="J68">
        <v>0.2</v>
      </c>
      <c r="K68">
        <v>6</v>
      </c>
      <c r="L68">
        <v>38</v>
      </c>
    </row>
    <row r="69" spans="1:12" ht="12.75">
      <c r="A69">
        <v>542</v>
      </c>
      <c r="B69" s="10">
        <v>41396</v>
      </c>
      <c r="D69">
        <v>12.2</v>
      </c>
      <c r="E69">
        <f t="shared" si="0"/>
        <v>-0.09999999999999964</v>
      </c>
      <c r="F69">
        <f aca="true" t="shared" si="1" ref="F69:F92">+AVERAGE(E65:E69)</f>
        <v>0.5800000000000001</v>
      </c>
      <c r="G69">
        <v>17.6</v>
      </c>
      <c r="H69">
        <v>-12.5</v>
      </c>
      <c r="I69">
        <v>4.6</v>
      </c>
      <c r="J69">
        <v>-12.5</v>
      </c>
      <c r="K69">
        <v>-2.6</v>
      </c>
      <c r="L69">
        <v>38</v>
      </c>
    </row>
    <row r="70" spans="1:12" ht="12.75">
      <c r="A70">
        <v>542</v>
      </c>
      <c r="B70" s="10">
        <v>41397</v>
      </c>
      <c r="D70">
        <v>12.2</v>
      </c>
      <c r="E70">
        <f t="shared" si="0"/>
        <v>0</v>
      </c>
      <c r="F70">
        <f t="shared" si="1"/>
        <v>0.4400000000000002</v>
      </c>
      <c r="G70">
        <v>17.6</v>
      </c>
      <c r="H70">
        <v>-9.9</v>
      </c>
      <c r="I70">
        <v>1</v>
      </c>
      <c r="J70">
        <v>-15.3</v>
      </c>
      <c r="K70">
        <v>-6.6</v>
      </c>
      <c r="L70">
        <v>38</v>
      </c>
    </row>
    <row r="71" spans="1:12" ht="12.75">
      <c r="A71">
        <v>542</v>
      </c>
      <c r="B71" s="10">
        <v>41398</v>
      </c>
      <c r="D71">
        <v>11.5</v>
      </c>
      <c r="E71">
        <f t="shared" si="0"/>
        <v>0.6999999999999993</v>
      </c>
      <c r="F71">
        <f t="shared" si="1"/>
        <v>0.43999999999999984</v>
      </c>
      <c r="G71">
        <v>17.7</v>
      </c>
      <c r="H71">
        <v>-3.7</v>
      </c>
      <c r="I71">
        <v>9.3</v>
      </c>
      <c r="J71">
        <v>-11.4</v>
      </c>
      <c r="K71">
        <v>-0.8</v>
      </c>
      <c r="L71">
        <v>35</v>
      </c>
    </row>
    <row r="72" spans="1:12" ht="12.75">
      <c r="A72">
        <v>542</v>
      </c>
      <c r="B72" s="10">
        <v>41399</v>
      </c>
      <c r="D72">
        <v>10.9</v>
      </c>
      <c r="E72">
        <f t="shared" si="0"/>
        <v>0.5999999999999996</v>
      </c>
      <c r="F72">
        <f t="shared" si="1"/>
        <v>0.38000000000000006</v>
      </c>
      <c r="G72">
        <v>17.7</v>
      </c>
      <c r="H72">
        <v>0.7</v>
      </c>
      <c r="I72">
        <v>10</v>
      </c>
      <c r="J72">
        <v>-5.5</v>
      </c>
      <c r="K72">
        <v>1.9</v>
      </c>
      <c r="L72">
        <v>33</v>
      </c>
    </row>
    <row r="73" spans="1:12" ht="12.75">
      <c r="A73">
        <v>542</v>
      </c>
      <c r="B73" s="10">
        <v>41400</v>
      </c>
      <c r="D73">
        <v>10.6</v>
      </c>
      <c r="E73">
        <f t="shared" si="0"/>
        <v>0.3000000000000007</v>
      </c>
      <c r="F73">
        <f t="shared" si="1"/>
        <v>0.3</v>
      </c>
      <c r="G73">
        <v>17.7</v>
      </c>
      <c r="H73">
        <v>-0.8</v>
      </c>
      <c r="I73">
        <v>9.3</v>
      </c>
      <c r="J73">
        <v>-2.1</v>
      </c>
      <c r="K73">
        <v>2.7</v>
      </c>
      <c r="L73">
        <v>32</v>
      </c>
    </row>
    <row r="74" spans="1:12" ht="12.75">
      <c r="A74">
        <v>542</v>
      </c>
      <c r="B74" s="10">
        <v>41401</v>
      </c>
      <c r="D74">
        <v>10.5</v>
      </c>
      <c r="E74">
        <f t="shared" si="0"/>
        <v>0.09999999999999964</v>
      </c>
      <c r="F74">
        <f t="shared" si="1"/>
        <v>0.33999999999999986</v>
      </c>
      <c r="G74">
        <v>18.1</v>
      </c>
      <c r="H74">
        <v>-1.3</v>
      </c>
      <c r="I74">
        <v>7.6</v>
      </c>
      <c r="J74">
        <v>-1.4</v>
      </c>
      <c r="K74">
        <v>2.2</v>
      </c>
      <c r="L74">
        <v>31</v>
      </c>
    </row>
    <row r="75" spans="1:12" ht="12.75">
      <c r="A75">
        <v>542</v>
      </c>
      <c r="B75" s="10">
        <v>41402</v>
      </c>
      <c r="D75">
        <v>10.4</v>
      </c>
      <c r="E75">
        <f t="shared" si="0"/>
        <v>0.09999999999999964</v>
      </c>
      <c r="F75">
        <f t="shared" si="1"/>
        <v>0.35999999999999976</v>
      </c>
      <c r="G75">
        <v>18.2</v>
      </c>
      <c r="H75">
        <v>-3.8</v>
      </c>
      <c r="I75">
        <v>7.9</v>
      </c>
      <c r="J75">
        <v>-4.1</v>
      </c>
      <c r="K75">
        <v>1.4</v>
      </c>
      <c r="L75">
        <v>31</v>
      </c>
    </row>
    <row r="76" spans="1:12" ht="12.75">
      <c r="A76">
        <v>542</v>
      </c>
      <c r="B76" s="10">
        <v>41403</v>
      </c>
      <c r="D76">
        <v>11.2</v>
      </c>
      <c r="E76">
        <f t="shared" si="0"/>
        <v>-0.7999999999999989</v>
      </c>
      <c r="F76">
        <f t="shared" si="1"/>
        <v>0.060000000000000143</v>
      </c>
      <c r="G76">
        <v>19.1</v>
      </c>
      <c r="H76">
        <v>-1.5</v>
      </c>
      <c r="I76">
        <v>6</v>
      </c>
      <c r="J76">
        <v>-4.1</v>
      </c>
      <c r="K76">
        <v>-0.2</v>
      </c>
      <c r="L76">
        <v>39</v>
      </c>
    </row>
    <row r="77" spans="1:12" ht="12.75">
      <c r="A77">
        <v>542</v>
      </c>
      <c r="B77" s="10">
        <v>41404</v>
      </c>
      <c r="D77">
        <v>11.3</v>
      </c>
      <c r="E77">
        <f t="shared" si="0"/>
        <v>-0.10000000000000142</v>
      </c>
      <c r="F77">
        <f t="shared" si="1"/>
        <v>-0.08000000000000007</v>
      </c>
      <c r="G77">
        <v>19.2</v>
      </c>
      <c r="H77">
        <v>-5.5</v>
      </c>
      <c r="I77">
        <v>6.7</v>
      </c>
      <c r="J77">
        <v>-5.6</v>
      </c>
      <c r="K77">
        <v>0.4</v>
      </c>
      <c r="L77">
        <v>37</v>
      </c>
    </row>
    <row r="78" spans="1:12" ht="12.75">
      <c r="A78">
        <v>542</v>
      </c>
      <c r="B78" s="10">
        <v>41405</v>
      </c>
      <c r="D78">
        <v>11.1</v>
      </c>
      <c r="E78">
        <f t="shared" si="0"/>
        <v>0.20000000000000107</v>
      </c>
      <c r="F78">
        <f t="shared" si="1"/>
        <v>-0.1</v>
      </c>
      <c r="G78">
        <v>19.2</v>
      </c>
      <c r="H78">
        <v>-3.2</v>
      </c>
      <c r="I78">
        <v>10.1</v>
      </c>
      <c r="J78">
        <v>-6.9</v>
      </c>
      <c r="K78">
        <v>0.8</v>
      </c>
      <c r="L78">
        <v>34</v>
      </c>
    </row>
    <row r="79" spans="1:12" ht="12.75">
      <c r="A79">
        <v>542</v>
      </c>
      <c r="B79" s="10">
        <v>41406</v>
      </c>
      <c r="D79">
        <v>10.6</v>
      </c>
      <c r="E79">
        <f t="shared" si="0"/>
        <v>0.5</v>
      </c>
      <c r="F79">
        <f t="shared" si="1"/>
        <v>-0.019999999999999928</v>
      </c>
      <c r="G79">
        <v>19.2</v>
      </c>
      <c r="H79">
        <v>1.3</v>
      </c>
      <c r="I79">
        <v>11.9</v>
      </c>
      <c r="J79">
        <v>-4.7</v>
      </c>
      <c r="K79">
        <v>2.1</v>
      </c>
      <c r="L79">
        <v>31</v>
      </c>
    </row>
    <row r="80" spans="1:12" ht="12.75">
      <c r="A80">
        <v>542</v>
      </c>
      <c r="B80" s="10">
        <v>41407</v>
      </c>
      <c r="D80">
        <v>10.3</v>
      </c>
      <c r="E80">
        <f t="shared" si="0"/>
        <v>0.29999999999999893</v>
      </c>
      <c r="F80">
        <f t="shared" si="1"/>
        <v>0.019999999999999928</v>
      </c>
      <c r="G80">
        <v>19.2</v>
      </c>
      <c r="H80">
        <v>-0.1</v>
      </c>
      <c r="I80">
        <v>13.7</v>
      </c>
      <c r="J80">
        <v>-0.1</v>
      </c>
      <c r="K80">
        <v>5.2</v>
      </c>
      <c r="L80">
        <v>31</v>
      </c>
    </row>
    <row r="81" spans="1:12" ht="12.75">
      <c r="A81">
        <v>542</v>
      </c>
      <c r="B81" s="10">
        <v>41408</v>
      </c>
      <c r="D81">
        <v>9.3</v>
      </c>
      <c r="E81">
        <f t="shared" si="0"/>
        <v>1</v>
      </c>
      <c r="F81">
        <f t="shared" si="1"/>
        <v>0.3799999999999997</v>
      </c>
      <c r="G81">
        <v>19.2</v>
      </c>
      <c r="H81">
        <v>1.3</v>
      </c>
      <c r="I81">
        <v>15.8</v>
      </c>
      <c r="J81">
        <v>-0.3</v>
      </c>
      <c r="K81">
        <v>6.7</v>
      </c>
      <c r="L81">
        <v>29</v>
      </c>
    </row>
    <row r="82" spans="1:12" ht="12.75">
      <c r="A82">
        <v>542</v>
      </c>
      <c r="B82" s="10">
        <v>41409</v>
      </c>
      <c r="D82">
        <v>8.1</v>
      </c>
      <c r="E82">
        <f t="shared" si="0"/>
        <v>1.200000000000001</v>
      </c>
      <c r="F82">
        <f t="shared" si="1"/>
        <v>0.6400000000000002</v>
      </c>
      <c r="G82">
        <v>19.3</v>
      </c>
      <c r="H82">
        <v>1</v>
      </c>
      <c r="I82">
        <v>16.5</v>
      </c>
      <c r="J82">
        <v>0.2</v>
      </c>
      <c r="K82">
        <v>6.2</v>
      </c>
      <c r="L82">
        <v>26</v>
      </c>
    </row>
    <row r="83" spans="1:12" ht="12.75">
      <c r="A83">
        <v>542</v>
      </c>
      <c r="B83" s="10">
        <v>41410</v>
      </c>
      <c r="D83">
        <v>7.1</v>
      </c>
      <c r="E83">
        <f t="shared" si="0"/>
        <v>1</v>
      </c>
      <c r="F83">
        <f t="shared" si="1"/>
        <v>0.8</v>
      </c>
      <c r="G83">
        <v>19.3</v>
      </c>
      <c r="H83">
        <v>1.3</v>
      </c>
      <c r="I83">
        <v>15.6</v>
      </c>
      <c r="J83">
        <v>0.1</v>
      </c>
      <c r="K83">
        <v>5</v>
      </c>
      <c r="L83">
        <v>23</v>
      </c>
    </row>
    <row r="84" spans="1:12" ht="12.75">
      <c r="A84">
        <v>542</v>
      </c>
      <c r="B84" s="10">
        <v>41411</v>
      </c>
      <c r="D84">
        <v>6</v>
      </c>
      <c r="E84">
        <f t="shared" si="0"/>
        <v>1.0999999999999996</v>
      </c>
      <c r="F84">
        <f t="shared" si="1"/>
        <v>0.9199999999999999</v>
      </c>
      <c r="G84">
        <v>19.3</v>
      </c>
      <c r="H84">
        <v>1.5</v>
      </c>
      <c r="I84">
        <v>14</v>
      </c>
      <c r="J84">
        <v>-0.7</v>
      </c>
      <c r="K84">
        <v>5.6</v>
      </c>
      <c r="L84">
        <v>20</v>
      </c>
    </row>
    <row r="85" spans="1:12" ht="12.75">
      <c r="A85">
        <v>542</v>
      </c>
      <c r="B85" s="10">
        <v>41412</v>
      </c>
      <c r="D85">
        <v>4.9</v>
      </c>
      <c r="E85">
        <f t="shared" si="0"/>
        <v>1.0999999999999996</v>
      </c>
      <c r="F85">
        <f t="shared" si="1"/>
        <v>1.08</v>
      </c>
      <c r="G85">
        <v>19.3</v>
      </c>
      <c r="H85">
        <v>-0.8</v>
      </c>
      <c r="I85">
        <v>15.1</v>
      </c>
      <c r="J85">
        <v>-0.9</v>
      </c>
      <c r="K85">
        <v>6</v>
      </c>
      <c r="L85">
        <v>17</v>
      </c>
    </row>
    <row r="86" spans="1:12" ht="12.75">
      <c r="A86">
        <v>542</v>
      </c>
      <c r="B86" s="10">
        <v>41413</v>
      </c>
      <c r="D86">
        <v>4.2</v>
      </c>
      <c r="E86">
        <f t="shared" si="0"/>
        <v>0.7000000000000002</v>
      </c>
      <c r="F86">
        <f t="shared" si="1"/>
        <v>1.02</v>
      </c>
      <c r="G86">
        <v>19.4</v>
      </c>
      <c r="H86">
        <v>-0.2</v>
      </c>
      <c r="I86">
        <v>11.1</v>
      </c>
      <c r="J86">
        <v>-1.9</v>
      </c>
      <c r="K86">
        <v>2.4</v>
      </c>
      <c r="L86">
        <v>14</v>
      </c>
    </row>
    <row r="87" spans="1:12" ht="12.75">
      <c r="A87">
        <v>542</v>
      </c>
      <c r="B87" s="10">
        <v>41414</v>
      </c>
      <c r="D87">
        <v>4.3</v>
      </c>
      <c r="E87">
        <f t="shared" si="0"/>
        <v>-0.09999999999999964</v>
      </c>
      <c r="F87">
        <f t="shared" si="1"/>
        <v>0.76</v>
      </c>
      <c r="G87">
        <v>19.7</v>
      </c>
      <c r="H87">
        <v>-0.6</v>
      </c>
      <c r="I87">
        <v>6.5</v>
      </c>
      <c r="J87">
        <v>-1.3</v>
      </c>
      <c r="K87">
        <v>1</v>
      </c>
      <c r="L87">
        <v>15</v>
      </c>
    </row>
    <row r="88" spans="1:12" ht="12.75">
      <c r="A88">
        <v>542</v>
      </c>
      <c r="B88" s="10">
        <v>41415</v>
      </c>
      <c r="D88">
        <v>4.5</v>
      </c>
      <c r="E88">
        <f t="shared" si="0"/>
        <v>-0.20000000000000018</v>
      </c>
      <c r="F88">
        <f t="shared" si="1"/>
        <v>0.5199999999999999</v>
      </c>
      <c r="G88">
        <v>19.9</v>
      </c>
      <c r="H88">
        <v>-1.3</v>
      </c>
      <c r="I88">
        <v>6.9</v>
      </c>
      <c r="J88">
        <v>-1.3</v>
      </c>
      <c r="K88">
        <v>1.1</v>
      </c>
      <c r="L88">
        <v>15</v>
      </c>
    </row>
    <row r="89" spans="1:12" ht="12.75">
      <c r="A89">
        <v>542</v>
      </c>
      <c r="B89" s="10">
        <v>41416</v>
      </c>
      <c r="D89">
        <v>4</v>
      </c>
      <c r="E89">
        <f t="shared" si="0"/>
        <v>0.5</v>
      </c>
      <c r="F89">
        <f t="shared" si="1"/>
        <v>0.4</v>
      </c>
      <c r="G89">
        <v>19.9</v>
      </c>
      <c r="H89">
        <v>-1.7</v>
      </c>
      <c r="I89">
        <v>9.4</v>
      </c>
      <c r="J89">
        <v>-1.7</v>
      </c>
      <c r="K89">
        <v>2.5</v>
      </c>
      <c r="L89">
        <v>14</v>
      </c>
    </row>
    <row r="90" spans="1:12" ht="12.75">
      <c r="A90">
        <v>542</v>
      </c>
      <c r="B90" s="10">
        <v>41417</v>
      </c>
      <c r="D90">
        <v>2.8</v>
      </c>
      <c r="E90">
        <f t="shared" si="0"/>
        <v>1.2000000000000002</v>
      </c>
      <c r="F90">
        <f t="shared" si="1"/>
        <v>0.4200000000000001</v>
      </c>
      <c r="G90">
        <v>19.9</v>
      </c>
      <c r="H90">
        <v>5.1</v>
      </c>
      <c r="I90">
        <v>14</v>
      </c>
      <c r="J90">
        <v>-2.2</v>
      </c>
      <c r="K90">
        <v>5.7</v>
      </c>
      <c r="L90">
        <v>10</v>
      </c>
    </row>
    <row r="91" spans="1:12" ht="12.75">
      <c r="A91">
        <v>542</v>
      </c>
      <c r="B91" s="10">
        <v>41418</v>
      </c>
      <c r="D91">
        <v>1.3</v>
      </c>
      <c r="E91">
        <f t="shared" si="0"/>
        <v>1.4999999999999998</v>
      </c>
      <c r="F91">
        <f t="shared" si="1"/>
        <v>0.5800000000000001</v>
      </c>
      <c r="G91">
        <v>19.9</v>
      </c>
      <c r="H91">
        <v>0.8</v>
      </c>
      <c r="I91">
        <v>16</v>
      </c>
      <c r="J91">
        <v>0.7</v>
      </c>
      <c r="K91">
        <v>8.4</v>
      </c>
      <c r="L91">
        <v>7</v>
      </c>
    </row>
    <row r="92" spans="1:12" ht="12.75">
      <c r="A92" s="9">
        <v>542</v>
      </c>
      <c r="B92" s="13">
        <v>41419</v>
      </c>
      <c r="C92" s="9"/>
      <c r="D92" s="9">
        <v>0</v>
      </c>
      <c r="E92" s="9">
        <f t="shared" si="0"/>
        <v>1.3</v>
      </c>
      <c r="F92" s="9">
        <f t="shared" si="1"/>
        <v>0.86</v>
      </c>
      <c r="G92" s="9">
        <v>19.9</v>
      </c>
      <c r="H92" s="9">
        <v>0.3</v>
      </c>
      <c r="I92" s="9">
        <v>15.6</v>
      </c>
      <c r="J92" s="9">
        <v>-0.8</v>
      </c>
      <c r="K92" s="9">
        <v>6.4</v>
      </c>
      <c r="L92" s="9">
        <v>3</v>
      </c>
    </row>
    <row r="93" spans="4:11" ht="12.75">
      <c r="D93" s="14" t="s">
        <v>49</v>
      </c>
      <c r="E93" s="46">
        <f>AVERAGE(E64:E92)</f>
        <v>0.5275862068965518</v>
      </c>
      <c r="F93" s="18">
        <f>AVERAGE(F64:F92)</f>
        <v>0.46959999999999996</v>
      </c>
      <c r="G93">
        <f>G92-G63</f>
        <v>2.599999999999998</v>
      </c>
      <c r="H93" t="s">
        <v>57</v>
      </c>
      <c r="J93" s="37" t="s">
        <v>58</v>
      </c>
      <c r="K93" s="17">
        <f>AVERAGE(K64:K92)</f>
        <v>2.7413793103448283</v>
      </c>
    </row>
    <row r="94" spans="4:6" ht="12.75">
      <c r="D94" s="14" t="s">
        <v>50</v>
      </c>
      <c r="E94" s="21">
        <f>MAX(E64:E92)</f>
        <v>1.4999999999999998</v>
      </c>
      <c r="F94" s="39">
        <f>MAX(F64:F92)</f>
        <v>1.08</v>
      </c>
    </row>
    <row r="95" spans="4:5" ht="12.75">
      <c r="D95" s="14" t="s">
        <v>37</v>
      </c>
      <c r="E95" s="14">
        <f>COUNT(E64:E92)</f>
        <v>29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0"/>
  <sheetViews>
    <sheetView zoomScalePageLayoutView="0" workbookViewId="0" topLeftCell="A1">
      <pane ySplit="5" topLeftCell="A45" activePane="bottomLeft" state="frozen"/>
      <selection pane="topLeft" activeCell="A1" sqref="A1"/>
      <selection pane="bottomLeft" activeCell="A68" sqref="A68:L70"/>
    </sheetView>
  </sheetViews>
  <sheetFormatPr defaultColWidth="9.140625" defaultRowHeight="12.75"/>
  <cols>
    <col min="1" max="1" width="6.57421875" style="0" customWidth="1"/>
    <col min="4" max="4" width="12.8515625" style="0" bestFit="1" customWidth="1"/>
    <col min="5" max="5" width="9.7109375" style="0" bestFit="1" customWidth="1"/>
    <col min="6" max="6" width="12.140625" style="0" bestFit="1" customWidth="1"/>
    <col min="7" max="7" width="12.421875" style="0" bestFit="1" customWidth="1"/>
    <col min="8" max="8" width="15.28125" style="0" bestFit="1" customWidth="1"/>
    <col min="9" max="9" width="16.00390625" style="0" bestFit="1" customWidth="1"/>
    <col min="10" max="10" width="15.421875" style="0" bestFit="1" customWidth="1"/>
    <col min="11" max="11" width="16.140625" style="0" bestFit="1" customWidth="1"/>
    <col min="12" max="12" width="13.140625" style="0" bestFit="1" customWidth="1"/>
  </cols>
  <sheetData>
    <row r="1" ht="12.75">
      <c r="A1" t="s">
        <v>51</v>
      </c>
    </row>
    <row r="2" spans="5:6" ht="12.75">
      <c r="E2" s="2"/>
      <c r="F2" s="3" t="s">
        <v>53</v>
      </c>
    </row>
    <row r="3" spans="5:6" ht="12.75">
      <c r="E3" s="2"/>
      <c r="F3" s="3" t="s">
        <v>54</v>
      </c>
    </row>
    <row r="4" spans="5:6" ht="12.75">
      <c r="E4" s="2" t="s">
        <v>55</v>
      </c>
      <c r="F4" s="35" t="s">
        <v>55</v>
      </c>
    </row>
    <row r="5" spans="1:12" ht="12.75">
      <c r="A5" t="s">
        <v>21</v>
      </c>
      <c r="B5" t="s">
        <v>2</v>
      </c>
      <c r="C5" t="s">
        <v>52</v>
      </c>
      <c r="D5" t="s">
        <v>23</v>
      </c>
      <c r="E5" s="2" t="s">
        <v>56</v>
      </c>
      <c r="F5" s="6" t="s">
        <v>56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</row>
    <row r="6" spans="1:12" ht="12.75">
      <c r="A6">
        <v>542</v>
      </c>
      <c r="B6" s="10">
        <v>40969</v>
      </c>
      <c r="D6">
        <v>9.1</v>
      </c>
      <c r="G6">
        <v>10.6</v>
      </c>
      <c r="H6">
        <v>-7</v>
      </c>
      <c r="I6">
        <v>-1.7</v>
      </c>
      <c r="J6">
        <v>-18.4</v>
      </c>
      <c r="K6">
        <v>-8.5</v>
      </c>
      <c r="L6">
        <v>45</v>
      </c>
    </row>
    <row r="7" spans="1:12" ht="12.75">
      <c r="A7">
        <v>542</v>
      </c>
      <c r="B7" s="10">
        <v>40970</v>
      </c>
      <c r="D7">
        <v>9.5</v>
      </c>
      <c r="G7">
        <v>11</v>
      </c>
      <c r="H7">
        <v>-14.2</v>
      </c>
      <c r="I7">
        <v>-6.2</v>
      </c>
      <c r="J7">
        <v>-14.2</v>
      </c>
      <c r="K7">
        <v>-9.3</v>
      </c>
      <c r="L7">
        <v>47</v>
      </c>
    </row>
    <row r="8" spans="1:12" ht="12.75">
      <c r="A8">
        <v>542</v>
      </c>
      <c r="B8" s="10">
        <v>40971</v>
      </c>
      <c r="D8">
        <v>9.5</v>
      </c>
      <c r="G8">
        <v>11</v>
      </c>
      <c r="H8">
        <v>-16.6</v>
      </c>
      <c r="I8">
        <v>-7.9</v>
      </c>
      <c r="J8">
        <v>-18.6</v>
      </c>
      <c r="K8">
        <v>-14.6</v>
      </c>
      <c r="L8">
        <v>47</v>
      </c>
    </row>
    <row r="9" spans="1:12" ht="12.75">
      <c r="A9">
        <v>542</v>
      </c>
      <c r="B9" s="10">
        <v>40972</v>
      </c>
      <c r="D9">
        <v>9.6</v>
      </c>
      <c r="G9">
        <v>11.1</v>
      </c>
      <c r="H9">
        <v>-7.2</v>
      </c>
      <c r="I9">
        <v>-5.9</v>
      </c>
      <c r="J9">
        <v>-17.4</v>
      </c>
      <c r="K9">
        <v>-11</v>
      </c>
      <c r="L9">
        <v>44</v>
      </c>
    </row>
    <row r="10" spans="1:12" ht="12.75">
      <c r="A10">
        <v>542</v>
      </c>
      <c r="B10" s="10">
        <v>40973</v>
      </c>
      <c r="D10">
        <v>9.6</v>
      </c>
      <c r="G10">
        <v>11.1</v>
      </c>
      <c r="H10">
        <v>-11.2</v>
      </c>
      <c r="I10">
        <v>4.8</v>
      </c>
      <c r="J10">
        <v>-12.3</v>
      </c>
      <c r="K10">
        <v>-5.6</v>
      </c>
      <c r="L10">
        <v>44</v>
      </c>
    </row>
    <row r="11" spans="1:12" ht="12.75">
      <c r="A11">
        <v>542</v>
      </c>
      <c r="B11" s="10">
        <v>40974</v>
      </c>
      <c r="D11">
        <v>9.6</v>
      </c>
      <c r="G11">
        <v>11.1</v>
      </c>
      <c r="H11">
        <v>-9</v>
      </c>
      <c r="I11">
        <v>6.5</v>
      </c>
      <c r="J11">
        <v>-12.3</v>
      </c>
      <c r="K11">
        <v>-5.1</v>
      </c>
      <c r="L11">
        <v>44</v>
      </c>
    </row>
    <row r="12" spans="1:12" ht="12.75">
      <c r="A12">
        <v>542</v>
      </c>
      <c r="B12" s="10">
        <v>40975</v>
      </c>
      <c r="D12">
        <v>9.6</v>
      </c>
      <c r="G12">
        <v>11.1</v>
      </c>
      <c r="H12">
        <v>-0.8</v>
      </c>
      <c r="I12">
        <v>7.8</v>
      </c>
      <c r="J12">
        <v>-9.5</v>
      </c>
      <c r="K12">
        <v>-0.4</v>
      </c>
      <c r="L12">
        <v>43</v>
      </c>
    </row>
    <row r="13" spans="1:12" ht="12.75">
      <c r="A13">
        <v>542</v>
      </c>
      <c r="B13" s="10">
        <v>40976</v>
      </c>
      <c r="D13">
        <v>9.5</v>
      </c>
      <c r="G13">
        <v>11.1</v>
      </c>
      <c r="H13">
        <v>-12.5</v>
      </c>
      <c r="I13">
        <v>2.7</v>
      </c>
      <c r="J13">
        <v>-12.9</v>
      </c>
      <c r="K13">
        <v>-3.5</v>
      </c>
      <c r="L13">
        <v>43</v>
      </c>
    </row>
    <row r="14" spans="1:12" ht="12.75">
      <c r="A14">
        <v>542</v>
      </c>
      <c r="B14" s="10">
        <v>40977</v>
      </c>
      <c r="D14">
        <v>9.5</v>
      </c>
      <c r="G14">
        <v>11.1</v>
      </c>
      <c r="H14">
        <v>-13</v>
      </c>
      <c r="I14">
        <v>4.1</v>
      </c>
      <c r="J14">
        <v>-15.8</v>
      </c>
      <c r="K14">
        <v>-7.3</v>
      </c>
      <c r="L14">
        <v>43</v>
      </c>
    </row>
    <row r="15" spans="1:12" ht="12.75">
      <c r="A15">
        <v>542</v>
      </c>
      <c r="B15" s="10">
        <v>40978</v>
      </c>
      <c r="D15">
        <v>9.5</v>
      </c>
      <c r="G15">
        <v>11.1</v>
      </c>
      <c r="H15">
        <v>-9.8</v>
      </c>
      <c r="I15">
        <v>6.5</v>
      </c>
      <c r="J15">
        <v>-14.2</v>
      </c>
      <c r="K15">
        <v>-5.2</v>
      </c>
      <c r="L15">
        <v>42</v>
      </c>
    </row>
    <row r="16" spans="1:12" ht="12.75">
      <c r="A16">
        <v>542</v>
      </c>
      <c r="B16" s="10">
        <v>40979</v>
      </c>
      <c r="D16">
        <v>9.5</v>
      </c>
      <c r="G16">
        <v>11.1</v>
      </c>
      <c r="H16">
        <v>-8.2</v>
      </c>
      <c r="I16">
        <v>8.1</v>
      </c>
      <c r="J16">
        <v>-10.4</v>
      </c>
      <c r="K16">
        <v>-3</v>
      </c>
      <c r="L16">
        <v>41</v>
      </c>
    </row>
    <row r="17" spans="1:12" ht="12.75">
      <c r="A17">
        <v>542</v>
      </c>
      <c r="B17" s="10">
        <v>40980</v>
      </c>
      <c r="D17">
        <v>9.5</v>
      </c>
      <c r="G17">
        <v>11.1</v>
      </c>
      <c r="H17">
        <v>-6.1</v>
      </c>
      <c r="I17">
        <v>5</v>
      </c>
      <c r="J17">
        <v>-10.7</v>
      </c>
      <c r="K17">
        <v>-3.5</v>
      </c>
      <c r="L17">
        <v>41</v>
      </c>
    </row>
    <row r="18" spans="1:12" ht="12.75">
      <c r="A18">
        <v>542</v>
      </c>
      <c r="B18" s="10">
        <v>40981</v>
      </c>
      <c r="D18">
        <v>9.5</v>
      </c>
      <c r="G18">
        <v>11.1</v>
      </c>
      <c r="H18">
        <v>-2.7</v>
      </c>
      <c r="I18">
        <v>6.4</v>
      </c>
      <c r="J18">
        <v>-9.4</v>
      </c>
      <c r="K18">
        <v>-1.5</v>
      </c>
      <c r="L18">
        <v>40</v>
      </c>
    </row>
    <row r="19" spans="1:12" ht="12.75">
      <c r="A19">
        <v>542</v>
      </c>
      <c r="B19" s="10">
        <v>40982</v>
      </c>
      <c r="D19">
        <v>9.5</v>
      </c>
      <c r="G19">
        <v>11.1</v>
      </c>
      <c r="H19">
        <v>-3.7</v>
      </c>
      <c r="I19">
        <v>8.1</v>
      </c>
      <c r="J19">
        <v>-6</v>
      </c>
      <c r="K19">
        <v>0.1</v>
      </c>
      <c r="L19">
        <v>40</v>
      </c>
    </row>
    <row r="20" spans="1:12" ht="12.75">
      <c r="A20">
        <v>542</v>
      </c>
      <c r="B20" s="10">
        <v>40983</v>
      </c>
      <c r="D20">
        <v>9.5</v>
      </c>
      <c r="G20">
        <v>11.1</v>
      </c>
      <c r="H20">
        <v>-6.2</v>
      </c>
      <c r="I20">
        <v>7.6</v>
      </c>
      <c r="J20">
        <v>-7.1</v>
      </c>
      <c r="K20">
        <v>-1.1</v>
      </c>
      <c r="L20">
        <v>40</v>
      </c>
    </row>
    <row r="21" spans="1:12" ht="12.75">
      <c r="A21">
        <v>542</v>
      </c>
      <c r="B21" s="10">
        <v>40984</v>
      </c>
      <c r="D21">
        <v>9.5</v>
      </c>
      <c r="G21">
        <v>11.1</v>
      </c>
      <c r="H21">
        <v>-3.3</v>
      </c>
      <c r="I21">
        <v>8.3</v>
      </c>
      <c r="J21">
        <v>-8.1</v>
      </c>
      <c r="K21">
        <v>-0.6</v>
      </c>
      <c r="L21">
        <v>38</v>
      </c>
    </row>
    <row r="22" spans="1:12" ht="12.75">
      <c r="A22">
        <v>542</v>
      </c>
      <c r="B22" s="10">
        <v>40985</v>
      </c>
      <c r="D22">
        <v>9.5</v>
      </c>
      <c r="G22">
        <v>11.1</v>
      </c>
      <c r="H22">
        <v>-2.8</v>
      </c>
      <c r="I22">
        <v>9.2</v>
      </c>
      <c r="J22">
        <v>-5.8</v>
      </c>
      <c r="K22">
        <v>0.5</v>
      </c>
      <c r="L22">
        <v>38</v>
      </c>
    </row>
    <row r="23" spans="1:12" ht="12.75">
      <c r="A23">
        <v>542</v>
      </c>
      <c r="B23" s="10">
        <v>40986</v>
      </c>
      <c r="D23">
        <v>9.8</v>
      </c>
      <c r="G23">
        <v>11.1</v>
      </c>
      <c r="H23">
        <v>0.7</v>
      </c>
      <c r="I23">
        <v>8.7</v>
      </c>
      <c r="J23">
        <v>-6.9</v>
      </c>
      <c r="K23">
        <v>1.7</v>
      </c>
      <c r="L23">
        <v>37</v>
      </c>
    </row>
    <row r="24" spans="1:12" ht="12.75">
      <c r="A24">
        <v>542</v>
      </c>
      <c r="B24" s="10">
        <v>40987</v>
      </c>
      <c r="D24">
        <v>9.9</v>
      </c>
      <c r="G24">
        <v>11.3</v>
      </c>
      <c r="H24">
        <v>-10.1</v>
      </c>
      <c r="I24">
        <v>3.9</v>
      </c>
      <c r="J24">
        <v>-10.2</v>
      </c>
      <c r="K24">
        <v>-1.9</v>
      </c>
      <c r="L24">
        <v>40</v>
      </c>
    </row>
    <row r="25" spans="1:12" ht="12.75">
      <c r="A25">
        <v>542</v>
      </c>
      <c r="B25" s="10">
        <v>40988</v>
      </c>
      <c r="D25">
        <v>9.9</v>
      </c>
      <c r="G25">
        <v>11.4</v>
      </c>
      <c r="H25">
        <v>-11.5</v>
      </c>
      <c r="I25">
        <v>-4.7</v>
      </c>
      <c r="J25">
        <v>-15</v>
      </c>
      <c r="K25">
        <v>-9.7</v>
      </c>
      <c r="L25">
        <v>40</v>
      </c>
    </row>
    <row r="26" spans="1:12" ht="12.75">
      <c r="A26">
        <v>542</v>
      </c>
      <c r="B26" s="10">
        <v>40989</v>
      </c>
      <c r="D26">
        <v>9.9</v>
      </c>
      <c r="G26">
        <v>11.4</v>
      </c>
      <c r="H26">
        <v>-14</v>
      </c>
      <c r="I26">
        <v>-0.6</v>
      </c>
      <c r="J26">
        <v>-16.4</v>
      </c>
      <c r="K26">
        <v>-9.1</v>
      </c>
      <c r="L26">
        <v>40</v>
      </c>
    </row>
    <row r="27" spans="1:12" ht="12.75">
      <c r="A27">
        <v>542</v>
      </c>
      <c r="B27" s="10">
        <v>40990</v>
      </c>
      <c r="D27">
        <v>9.9</v>
      </c>
      <c r="G27">
        <v>11.4</v>
      </c>
      <c r="H27">
        <v>-9.1</v>
      </c>
      <c r="I27">
        <v>5.1</v>
      </c>
      <c r="J27">
        <v>-13.9</v>
      </c>
      <c r="K27">
        <v>-3.3</v>
      </c>
      <c r="L27">
        <v>39</v>
      </c>
    </row>
    <row r="28" spans="1:12" ht="12.75">
      <c r="A28">
        <v>542</v>
      </c>
      <c r="B28" s="10">
        <v>40991</v>
      </c>
      <c r="D28">
        <v>9.9</v>
      </c>
      <c r="G28">
        <v>11.4</v>
      </c>
      <c r="H28">
        <v>-4.9</v>
      </c>
      <c r="I28">
        <v>9.9</v>
      </c>
      <c r="J28">
        <v>-10.6</v>
      </c>
      <c r="K28">
        <v>-1.3</v>
      </c>
      <c r="L28">
        <v>38</v>
      </c>
    </row>
    <row r="29" spans="1:12" ht="12.75">
      <c r="A29" s="28">
        <v>542</v>
      </c>
      <c r="B29" s="29">
        <v>40992</v>
      </c>
      <c r="C29" s="28"/>
      <c r="D29" s="28">
        <v>9.9</v>
      </c>
      <c r="E29" s="28"/>
      <c r="F29" s="28"/>
      <c r="G29" s="28">
        <v>11.4</v>
      </c>
      <c r="H29" s="28">
        <v>-2.6</v>
      </c>
      <c r="I29" s="28">
        <v>13.2</v>
      </c>
      <c r="J29" s="28">
        <v>-6.1</v>
      </c>
      <c r="K29" s="28">
        <v>1.8</v>
      </c>
      <c r="L29" s="28">
        <v>37</v>
      </c>
    </row>
    <row r="30" spans="1:12" ht="12.75">
      <c r="A30">
        <v>542</v>
      </c>
      <c r="B30" s="10">
        <v>40993</v>
      </c>
      <c r="D30">
        <v>9.1</v>
      </c>
      <c r="E30">
        <f aca="true" t="shared" si="0" ref="E30:E35">+D29-D30</f>
        <v>0.8000000000000007</v>
      </c>
      <c r="G30">
        <v>11.4</v>
      </c>
      <c r="H30">
        <v>-1.2</v>
      </c>
      <c r="I30">
        <v>12.4</v>
      </c>
      <c r="J30">
        <v>-4.9</v>
      </c>
      <c r="K30">
        <v>2.8</v>
      </c>
      <c r="L30">
        <v>36</v>
      </c>
    </row>
    <row r="31" spans="1:12" ht="12.75">
      <c r="A31">
        <v>542</v>
      </c>
      <c r="B31" s="10">
        <v>40994</v>
      </c>
      <c r="D31">
        <v>8.8</v>
      </c>
      <c r="E31">
        <f t="shared" si="0"/>
        <v>0.29999999999999893</v>
      </c>
      <c r="G31">
        <v>11.4</v>
      </c>
      <c r="H31">
        <v>6.8</v>
      </c>
      <c r="I31">
        <v>12.6</v>
      </c>
      <c r="J31">
        <v>-2.7</v>
      </c>
      <c r="K31">
        <v>5.3</v>
      </c>
      <c r="L31">
        <v>34</v>
      </c>
    </row>
    <row r="32" spans="1:12" ht="12.75">
      <c r="A32">
        <v>542</v>
      </c>
      <c r="B32" s="10">
        <v>40995</v>
      </c>
      <c r="D32">
        <v>8.8</v>
      </c>
      <c r="E32">
        <f t="shared" si="0"/>
        <v>0</v>
      </c>
      <c r="G32">
        <v>11.4</v>
      </c>
      <c r="H32">
        <v>-3.2</v>
      </c>
      <c r="I32">
        <v>8.9</v>
      </c>
      <c r="J32">
        <v>-3.2</v>
      </c>
      <c r="K32">
        <v>3.7</v>
      </c>
      <c r="L32">
        <v>34</v>
      </c>
    </row>
    <row r="33" spans="1:12" ht="12.75">
      <c r="A33">
        <v>542</v>
      </c>
      <c r="B33" s="10">
        <v>40996</v>
      </c>
      <c r="D33">
        <v>8.8</v>
      </c>
      <c r="E33">
        <f t="shared" si="0"/>
        <v>0</v>
      </c>
      <c r="G33">
        <v>11.4</v>
      </c>
      <c r="H33">
        <v>-2.2</v>
      </c>
      <c r="I33">
        <v>9.9</v>
      </c>
      <c r="J33">
        <v>-5.5</v>
      </c>
      <c r="K33">
        <v>1.1</v>
      </c>
      <c r="L33">
        <v>34</v>
      </c>
    </row>
    <row r="34" spans="1:12" ht="12.75">
      <c r="A34">
        <v>542</v>
      </c>
      <c r="B34" s="10">
        <v>40997</v>
      </c>
      <c r="D34">
        <v>8.6</v>
      </c>
      <c r="E34">
        <f t="shared" si="0"/>
        <v>0.20000000000000107</v>
      </c>
      <c r="F34">
        <f>AVERAGE(E30:E34)</f>
        <v>0.2600000000000001</v>
      </c>
      <c r="G34">
        <v>11.4</v>
      </c>
      <c r="H34">
        <v>-2.1</v>
      </c>
      <c r="I34">
        <v>10.6</v>
      </c>
      <c r="J34">
        <v>-5.2</v>
      </c>
      <c r="K34">
        <v>1.5</v>
      </c>
      <c r="L34">
        <v>33</v>
      </c>
    </row>
    <row r="35" spans="1:12" ht="12.75">
      <c r="A35">
        <v>542</v>
      </c>
      <c r="B35" s="10">
        <v>40998</v>
      </c>
      <c r="D35">
        <v>8.4</v>
      </c>
      <c r="E35">
        <f t="shared" si="0"/>
        <v>0.1999999999999993</v>
      </c>
      <c r="F35">
        <f>AVERAGE(E31:E35)</f>
        <v>0.13999999999999985</v>
      </c>
      <c r="G35">
        <v>11.4</v>
      </c>
      <c r="H35">
        <v>-1.7</v>
      </c>
      <c r="I35">
        <v>9.3</v>
      </c>
      <c r="J35">
        <v>-5.5</v>
      </c>
      <c r="K35">
        <v>1.2</v>
      </c>
      <c r="L35">
        <v>32</v>
      </c>
    </row>
    <row r="36" spans="1:12" ht="12.75">
      <c r="A36">
        <v>542</v>
      </c>
      <c r="B36" s="10">
        <v>40999</v>
      </c>
      <c r="D36">
        <v>8.2</v>
      </c>
      <c r="E36">
        <f aca="true" t="shared" si="1" ref="E36:E67">+D35-D36</f>
        <v>0.20000000000000107</v>
      </c>
      <c r="F36">
        <f aca="true" t="shared" si="2" ref="F36:F67">AVERAGE(E32:E36)</f>
        <v>0.12000000000000029</v>
      </c>
      <c r="G36">
        <v>11.4</v>
      </c>
      <c r="H36">
        <v>-1.5</v>
      </c>
      <c r="I36">
        <v>11.3</v>
      </c>
      <c r="J36">
        <v>-4.3</v>
      </c>
      <c r="K36">
        <v>2</v>
      </c>
      <c r="L36">
        <v>31</v>
      </c>
    </row>
    <row r="37" spans="1:12" ht="12.75">
      <c r="A37">
        <v>542</v>
      </c>
      <c r="B37" s="10">
        <v>41000</v>
      </c>
      <c r="D37">
        <v>8</v>
      </c>
      <c r="E37">
        <f t="shared" si="1"/>
        <v>0.1999999999999993</v>
      </c>
      <c r="F37">
        <f t="shared" si="2"/>
        <v>0.16000000000000014</v>
      </c>
      <c r="G37">
        <v>11.4</v>
      </c>
      <c r="H37">
        <v>-0.4</v>
      </c>
      <c r="I37">
        <v>13.6</v>
      </c>
      <c r="J37">
        <v>-2.7</v>
      </c>
      <c r="K37">
        <v>3.6</v>
      </c>
      <c r="L37">
        <v>30</v>
      </c>
    </row>
    <row r="38" spans="1:12" ht="12.75">
      <c r="A38">
        <v>542</v>
      </c>
      <c r="B38" s="10">
        <v>41001</v>
      </c>
      <c r="D38">
        <v>7.8</v>
      </c>
      <c r="E38">
        <f t="shared" si="1"/>
        <v>0.20000000000000018</v>
      </c>
      <c r="F38">
        <f t="shared" si="2"/>
        <v>0.20000000000000018</v>
      </c>
      <c r="G38">
        <v>11.4</v>
      </c>
      <c r="H38">
        <v>-2.3</v>
      </c>
      <c r="I38">
        <v>13</v>
      </c>
      <c r="J38">
        <v>-2.3</v>
      </c>
      <c r="K38">
        <v>4.4</v>
      </c>
      <c r="L38">
        <v>28</v>
      </c>
    </row>
    <row r="39" spans="1:12" ht="12.75">
      <c r="A39">
        <v>542</v>
      </c>
      <c r="B39" s="10">
        <v>41002</v>
      </c>
      <c r="D39">
        <v>7.7</v>
      </c>
      <c r="E39">
        <f t="shared" si="1"/>
        <v>0.09999999999999964</v>
      </c>
      <c r="F39">
        <f t="shared" si="2"/>
        <v>0.17999999999999988</v>
      </c>
      <c r="G39">
        <v>11.5</v>
      </c>
      <c r="H39">
        <v>-2.4</v>
      </c>
      <c r="I39">
        <v>1.9</v>
      </c>
      <c r="J39">
        <v>-4.2</v>
      </c>
      <c r="K39">
        <v>-1.4</v>
      </c>
      <c r="L39">
        <v>30</v>
      </c>
    </row>
    <row r="40" spans="1:12" ht="12.75">
      <c r="A40">
        <v>542</v>
      </c>
      <c r="B40" s="10">
        <v>41003</v>
      </c>
      <c r="D40">
        <v>7.9</v>
      </c>
      <c r="E40">
        <f t="shared" si="1"/>
        <v>-0.20000000000000018</v>
      </c>
      <c r="F40">
        <f t="shared" si="2"/>
        <v>0.1</v>
      </c>
      <c r="G40">
        <v>11.6</v>
      </c>
      <c r="H40">
        <v>-6.4</v>
      </c>
      <c r="I40">
        <v>4.3</v>
      </c>
      <c r="J40">
        <v>-6.4</v>
      </c>
      <c r="K40">
        <v>-1.6</v>
      </c>
      <c r="L40">
        <v>29</v>
      </c>
    </row>
    <row r="41" spans="1:12" ht="12.75">
      <c r="A41">
        <v>542</v>
      </c>
      <c r="B41" s="10">
        <v>41004</v>
      </c>
      <c r="D41">
        <v>7.9</v>
      </c>
      <c r="E41">
        <f t="shared" si="1"/>
        <v>0</v>
      </c>
      <c r="F41">
        <f t="shared" si="2"/>
        <v>0.05999999999999979</v>
      </c>
      <c r="G41">
        <v>11.6</v>
      </c>
      <c r="H41">
        <v>-3.3</v>
      </c>
      <c r="I41">
        <v>9.7</v>
      </c>
      <c r="J41">
        <v>-6.9</v>
      </c>
      <c r="K41">
        <v>0.7</v>
      </c>
      <c r="L41">
        <v>28</v>
      </c>
    </row>
    <row r="42" spans="1:12" ht="12.75">
      <c r="A42">
        <v>542</v>
      </c>
      <c r="B42" s="10">
        <v>41005</v>
      </c>
      <c r="D42">
        <v>7.6</v>
      </c>
      <c r="E42">
        <f t="shared" si="1"/>
        <v>0.3000000000000007</v>
      </c>
      <c r="F42">
        <f t="shared" si="2"/>
        <v>0.08000000000000007</v>
      </c>
      <c r="G42">
        <v>11.6</v>
      </c>
      <c r="H42">
        <v>2.7</v>
      </c>
      <c r="I42">
        <v>11.7</v>
      </c>
      <c r="J42">
        <v>-5</v>
      </c>
      <c r="K42">
        <v>3.4</v>
      </c>
      <c r="L42">
        <v>26</v>
      </c>
    </row>
    <row r="43" spans="1:12" ht="12.75">
      <c r="A43">
        <v>542</v>
      </c>
      <c r="B43" s="10">
        <v>41006</v>
      </c>
      <c r="D43">
        <v>7.6</v>
      </c>
      <c r="E43">
        <f t="shared" si="1"/>
        <v>0</v>
      </c>
      <c r="F43">
        <f t="shared" si="2"/>
        <v>0.040000000000000036</v>
      </c>
      <c r="G43">
        <v>11.6</v>
      </c>
      <c r="H43">
        <v>-9.8</v>
      </c>
      <c r="I43">
        <v>7.2</v>
      </c>
      <c r="J43">
        <v>-9.8</v>
      </c>
      <c r="K43">
        <v>1</v>
      </c>
      <c r="L43">
        <v>26</v>
      </c>
    </row>
    <row r="44" spans="1:12" ht="12.75">
      <c r="A44">
        <v>542</v>
      </c>
      <c r="B44" s="10">
        <v>41007</v>
      </c>
      <c r="D44">
        <v>7.4</v>
      </c>
      <c r="E44">
        <f t="shared" si="1"/>
        <v>0.1999999999999993</v>
      </c>
      <c r="F44">
        <f t="shared" si="2"/>
        <v>0.05999999999999996</v>
      </c>
      <c r="G44">
        <v>11.6</v>
      </c>
      <c r="H44">
        <v>-5.6</v>
      </c>
      <c r="I44">
        <v>7.3</v>
      </c>
      <c r="J44">
        <v>-11.9</v>
      </c>
      <c r="K44">
        <v>-2.6</v>
      </c>
      <c r="L44">
        <v>25</v>
      </c>
    </row>
    <row r="45" spans="1:12" ht="12.75">
      <c r="A45">
        <v>542</v>
      </c>
      <c r="B45" s="10">
        <v>41008</v>
      </c>
      <c r="D45">
        <v>7</v>
      </c>
      <c r="E45">
        <f t="shared" si="1"/>
        <v>0.40000000000000036</v>
      </c>
      <c r="F45">
        <f t="shared" si="2"/>
        <v>0.18000000000000008</v>
      </c>
      <c r="G45">
        <v>11.6</v>
      </c>
      <c r="H45">
        <v>-3.7</v>
      </c>
      <c r="I45">
        <v>9.6</v>
      </c>
      <c r="J45">
        <v>-7.5</v>
      </c>
      <c r="K45">
        <v>0.5</v>
      </c>
      <c r="L45">
        <v>23</v>
      </c>
    </row>
    <row r="46" spans="1:12" ht="12.75">
      <c r="A46">
        <v>542</v>
      </c>
      <c r="B46" s="10">
        <v>41009</v>
      </c>
      <c r="D46">
        <v>6.6</v>
      </c>
      <c r="E46">
        <f t="shared" si="1"/>
        <v>0.40000000000000036</v>
      </c>
      <c r="F46">
        <f t="shared" si="2"/>
        <v>0.2600000000000001</v>
      </c>
      <c r="G46">
        <v>11.6</v>
      </c>
      <c r="H46">
        <v>-1.9</v>
      </c>
      <c r="I46">
        <v>12.4</v>
      </c>
      <c r="J46">
        <v>-4.4</v>
      </c>
      <c r="K46">
        <v>2.6</v>
      </c>
      <c r="L46">
        <v>22</v>
      </c>
    </row>
    <row r="47" spans="1:12" ht="12.75">
      <c r="A47">
        <v>542</v>
      </c>
      <c r="B47" s="10">
        <v>41010</v>
      </c>
      <c r="D47">
        <v>6.2</v>
      </c>
      <c r="E47">
        <f t="shared" si="1"/>
        <v>0.39999999999999947</v>
      </c>
      <c r="F47">
        <f t="shared" si="2"/>
        <v>0.2799999999999999</v>
      </c>
      <c r="G47">
        <v>11.6</v>
      </c>
      <c r="H47">
        <v>0.1</v>
      </c>
      <c r="I47">
        <v>13.8</v>
      </c>
      <c r="J47">
        <v>-2.8</v>
      </c>
      <c r="K47">
        <v>4.4</v>
      </c>
      <c r="L47">
        <v>20</v>
      </c>
    </row>
    <row r="48" spans="1:12" ht="12.75">
      <c r="A48">
        <v>542</v>
      </c>
      <c r="B48" s="10">
        <v>41011</v>
      </c>
      <c r="D48">
        <v>5.9</v>
      </c>
      <c r="E48">
        <f t="shared" si="1"/>
        <v>0.2999999999999998</v>
      </c>
      <c r="F48">
        <f t="shared" si="2"/>
        <v>0.33999999999999986</v>
      </c>
      <c r="G48">
        <v>11.7</v>
      </c>
      <c r="H48">
        <v>-0.4</v>
      </c>
      <c r="I48">
        <v>11.3</v>
      </c>
      <c r="J48">
        <v>-1</v>
      </c>
      <c r="K48">
        <v>4.4</v>
      </c>
      <c r="L48">
        <v>20</v>
      </c>
    </row>
    <row r="49" spans="1:12" ht="12.75">
      <c r="A49">
        <v>542</v>
      </c>
      <c r="B49" s="10">
        <v>41012</v>
      </c>
      <c r="D49">
        <v>5.8</v>
      </c>
      <c r="E49">
        <f t="shared" si="1"/>
        <v>0.10000000000000053</v>
      </c>
      <c r="F49">
        <f t="shared" si="2"/>
        <v>0.3200000000000001</v>
      </c>
      <c r="G49">
        <v>11.7</v>
      </c>
      <c r="H49">
        <v>-8.8</v>
      </c>
      <c r="I49">
        <v>5.9</v>
      </c>
      <c r="J49">
        <v>-9</v>
      </c>
      <c r="K49">
        <v>-1.1</v>
      </c>
      <c r="L49">
        <v>20</v>
      </c>
    </row>
    <row r="50" spans="1:12" ht="12.75">
      <c r="A50">
        <v>542</v>
      </c>
      <c r="B50" s="10">
        <v>41013</v>
      </c>
      <c r="D50">
        <v>5.8</v>
      </c>
      <c r="E50">
        <f t="shared" si="1"/>
        <v>0</v>
      </c>
      <c r="F50">
        <f t="shared" si="2"/>
        <v>0.24000000000000005</v>
      </c>
      <c r="G50">
        <v>11.8</v>
      </c>
      <c r="H50">
        <v>-2.3</v>
      </c>
      <c r="I50">
        <v>3</v>
      </c>
      <c r="J50">
        <v>-10.5</v>
      </c>
      <c r="K50">
        <v>-3.2</v>
      </c>
      <c r="L50">
        <v>20</v>
      </c>
    </row>
    <row r="51" spans="1:12" ht="12.75">
      <c r="A51">
        <v>542</v>
      </c>
      <c r="B51" s="10">
        <v>41014</v>
      </c>
      <c r="D51">
        <v>6.4</v>
      </c>
      <c r="E51">
        <f t="shared" si="1"/>
        <v>-0.6000000000000005</v>
      </c>
      <c r="F51">
        <f t="shared" si="2"/>
        <v>0.039999999999999855</v>
      </c>
      <c r="G51">
        <v>12.6</v>
      </c>
      <c r="H51">
        <v>-6.2</v>
      </c>
      <c r="I51">
        <v>3.2</v>
      </c>
      <c r="J51">
        <v>-6.2</v>
      </c>
      <c r="K51">
        <v>-2.7</v>
      </c>
      <c r="L51">
        <v>29</v>
      </c>
    </row>
    <row r="52" spans="1:12" ht="12.75">
      <c r="A52">
        <v>542</v>
      </c>
      <c r="B52" s="10">
        <v>41015</v>
      </c>
      <c r="D52">
        <v>6.8</v>
      </c>
      <c r="E52">
        <f t="shared" si="1"/>
        <v>-0.39999999999999947</v>
      </c>
      <c r="F52">
        <f t="shared" si="2"/>
        <v>-0.11999999999999993</v>
      </c>
      <c r="G52">
        <v>13.2</v>
      </c>
      <c r="H52">
        <v>-7.3</v>
      </c>
      <c r="I52">
        <v>0.3</v>
      </c>
      <c r="J52">
        <v>-8.4</v>
      </c>
      <c r="K52">
        <v>-4.6</v>
      </c>
      <c r="L52">
        <v>33</v>
      </c>
    </row>
    <row r="53" spans="1:12" ht="12.75">
      <c r="A53">
        <v>542</v>
      </c>
      <c r="B53" s="10">
        <v>41016</v>
      </c>
      <c r="D53">
        <v>6.8</v>
      </c>
      <c r="E53">
        <f t="shared" si="1"/>
        <v>0</v>
      </c>
      <c r="F53">
        <f t="shared" si="2"/>
        <v>-0.17999999999999988</v>
      </c>
      <c r="G53">
        <v>13.2</v>
      </c>
      <c r="H53">
        <v>-9.7</v>
      </c>
      <c r="I53">
        <v>4.2</v>
      </c>
      <c r="J53">
        <v>-9.8</v>
      </c>
      <c r="K53">
        <v>-3.5</v>
      </c>
      <c r="L53">
        <v>29</v>
      </c>
    </row>
    <row r="54" spans="1:12" ht="12.75">
      <c r="A54">
        <v>542</v>
      </c>
      <c r="B54" s="10">
        <v>41017</v>
      </c>
      <c r="D54">
        <v>6.8</v>
      </c>
      <c r="E54">
        <f t="shared" si="1"/>
        <v>0</v>
      </c>
      <c r="F54">
        <f t="shared" si="2"/>
        <v>-0.2</v>
      </c>
      <c r="G54">
        <v>13.2</v>
      </c>
      <c r="H54">
        <v>-5.5</v>
      </c>
      <c r="I54">
        <v>7.2</v>
      </c>
      <c r="J54">
        <v>-10.5</v>
      </c>
      <c r="K54">
        <v>-1.5</v>
      </c>
      <c r="L54">
        <v>26</v>
      </c>
    </row>
    <row r="55" spans="1:12" ht="12.75">
      <c r="A55">
        <v>542</v>
      </c>
      <c r="B55" s="10">
        <v>41018</v>
      </c>
      <c r="D55">
        <v>6.9</v>
      </c>
      <c r="E55">
        <f t="shared" si="1"/>
        <v>-0.10000000000000053</v>
      </c>
      <c r="F55">
        <f t="shared" si="2"/>
        <v>-0.2200000000000001</v>
      </c>
      <c r="G55">
        <v>13.4</v>
      </c>
      <c r="H55">
        <v>-0.3</v>
      </c>
      <c r="I55">
        <v>9.2</v>
      </c>
      <c r="J55">
        <v>-7</v>
      </c>
      <c r="K55">
        <v>1.5</v>
      </c>
      <c r="L55">
        <v>24</v>
      </c>
    </row>
    <row r="56" spans="1:12" ht="12.75">
      <c r="A56">
        <v>542</v>
      </c>
      <c r="B56" s="10">
        <v>41019</v>
      </c>
      <c r="D56">
        <v>7.1</v>
      </c>
      <c r="E56">
        <f t="shared" si="1"/>
        <v>-0.1999999999999993</v>
      </c>
      <c r="F56">
        <f t="shared" si="2"/>
        <v>-0.13999999999999985</v>
      </c>
      <c r="G56">
        <v>13.6</v>
      </c>
      <c r="H56">
        <v>-1</v>
      </c>
      <c r="I56">
        <v>7.2</v>
      </c>
      <c r="J56">
        <v>-1.3</v>
      </c>
      <c r="K56">
        <v>0.5</v>
      </c>
      <c r="L56">
        <v>24</v>
      </c>
    </row>
    <row r="57" spans="1:12" ht="12.75">
      <c r="A57">
        <v>542</v>
      </c>
      <c r="B57" s="10">
        <v>41020</v>
      </c>
      <c r="D57">
        <v>7</v>
      </c>
      <c r="E57">
        <f t="shared" si="1"/>
        <v>0.09999999999999964</v>
      </c>
      <c r="F57">
        <f t="shared" si="2"/>
        <v>-0.040000000000000036</v>
      </c>
      <c r="G57">
        <v>13.6</v>
      </c>
      <c r="H57">
        <v>-1.6</v>
      </c>
      <c r="I57">
        <v>9.5</v>
      </c>
      <c r="J57">
        <v>-2.5</v>
      </c>
      <c r="K57">
        <v>1.8</v>
      </c>
      <c r="L57">
        <v>23</v>
      </c>
    </row>
    <row r="58" spans="1:12" ht="12.75">
      <c r="A58">
        <v>542</v>
      </c>
      <c r="B58" s="10">
        <v>41021</v>
      </c>
      <c r="D58">
        <v>6.7</v>
      </c>
      <c r="E58">
        <f t="shared" si="1"/>
        <v>0.2999999999999998</v>
      </c>
      <c r="F58">
        <f t="shared" si="2"/>
        <v>0.019999999999999928</v>
      </c>
      <c r="G58">
        <v>13.6</v>
      </c>
      <c r="H58">
        <v>-0.7</v>
      </c>
      <c r="I58">
        <v>12.3</v>
      </c>
      <c r="J58">
        <v>-2</v>
      </c>
      <c r="K58">
        <v>4.2</v>
      </c>
      <c r="L58">
        <v>21</v>
      </c>
    </row>
    <row r="59" spans="1:12" ht="12.75">
      <c r="A59">
        <v>542</v>
      </c>
      <c r="B59" s="10">
        <v>41022</v>
      </c>
      <c r="D59">
        <v>6.1</v>
      </c>
      <c r="E59">
        <f t="shared" si="1"/>
        <v>0.6000000000000005</v>
      </c>
      <c r="F59">
        <f t="shared" si="2"/>
        <v>0.14000000000000004</v>
      </c>
      <c r="G59">
        <v>13.6</v>
      </c>
      <c r="H59">
        <v>-0.5</v>
      </c>
      <c r="I59">
        <v>15.2</v>
      </c>
      <c r="J59">
        <v>-1.9</v>
      </c>
      <c r="K59">
        <v>5.1</v>
      </c>
      <c r="L59">
        <v>19</v>
      </c>
    </row>
    <row r="60" spans="1:12" ht="12.75">
      <c r="A60">
        <v>542</v>
      </c>
      <c r="B60" s="10">
        <v>41023</v>
      </c>
      <c r="D60">
        <v>5.4</v>
      </c>
      <c r="E60">
        <f t="shared" si="1"/>
        <v>0.6999999999999993</v>
      </c>
      <c r="F60">
        <f t="shared" si="2"/>
        <v>0.3</v>
      </c>
      <c r="G60">
        <v>13.6</v>
      </c>
      <c r="H60">
        <v>0.7</v>
      </c>
      <c r="I60">
        <v>15.8</v>
      </c>
      <c r="J60">
        <v>-1.5</v>
      </c>
      <c r="K60">
        <v>6.2</v>
      </c>
      <c r="L60">
        <v>17</v>
      </c>
    </row>
    <row r="61" spans="1:12" ht="12.75">
      <c r="A61">
        <v>542</v>
      </c>
      <c r="B61" s="10">
        <v>41024</v>
      </c>
      <c r="D61">
        <v>4.6</v>
      </c>
      <c r="E61">
        <f t="shared" si="1"/>
        <v>0.8000000000000007</v>
      </c>
      <c r="F61">
        <f t="shared" si="2"/>
        <v>0.5</v>
      </c>
      <c r="G61">
        <v>13.6</v>
      </c>
      <c r="H61">
        <v>1.3</v>
      </c>
      <c r="I61">
        <v>15.6</v>
      </c>
      <c r="J61">
        <v>-0.1</v>
      </c>
      <c r="K61">
        <v>6.7</v>
      </c>
      <c r="L61">
        <v>15</v>
      </c>
    </row>
    <row r="62" spans="1:12" ht="12.75">
      <c r="A62">
        <v>542</v>
      </c>
      <c r="B62" s="10">
        <v>41025</v>
      </c>
      <c r="D62">
        <v>3.3</v>
      </c>
      <c r="E62">
        <f t="shared" si="1"/>
        <v>1.2999999999999998</v>
      </c>
      <c r="F62">
        <f t="shared" si="2"/>
        <v>0.74</v>
      </c>
      <c r="G62">
        <v>13.6</v>
      </c>
      <c r="H62">
        <v>4.6</v>
      </c>
      <c r="I62">
        <v>14.7</v>
      </c>
      <c r="J62">
        <v>-0.5</v>
      </c>
      <c r="K62">
        <v>6.8</v>
      </c>
      <c r="L62">
        <v>11</v>
      </c>
    </row>
    <row r="63" spans="1:12" ht="12.75">
      <c r="A63">
        <v>542</v>
      </c>
      <c r="B63" s="10">
        <v>41026</v>
      </c>
      <c r="D63">
        <v>2.6</v>
      </c>
      <c r="E63">
        <f t="shared" si="1"/>
        <v>0.6999999999999997</v>
      </c>
      <c r="F63">
        <f t="shared" si="2"/>
        <v>0.82</v>
      </c>
      <c r="G63">
        <v>13.8</v>
      </c>
      <c r="H63">
        <v>1.4</v>
      </c>
      <c r="I63">
        <v>12.6</v>
      </c>
      <c r="J63">
        <v>1.4</v>
      </c>
      <c r="K63">
        <v>5.3</v>
      </c>
      <c r="L63">
        <v>9</v>
      </c>
    </row>
    <row r="64" spans="1:12" ht="12.75">
      <c r="A64">
        <v>542</v>
      </c>
      <c r="B64" s="10">
        <v>41027</v>
      </c>
      <c r="D64">
        <v>2.7</v>
      </c>
      <c r="E64">
        <f t="shared" si="1"/>
        <v>-0.10000000000000009</v>
      </c>
      <c r="F64">
        <f t="shared" si="2"/>
        <v>0.6799999999999999</v>
      </c>
      <c r="G64">
        <v>14</v>
      </c>
      <c r="H64">
        <v>-4.6</v>
      </c>
      <c r="I64">
        <v>5.9</v>
      </c>
      <c r="J64">
        <v>-4.6</v>
      </c>
      <c r="K64">
        <v>1.2</v>
      </c>
      <c r="L64">
        <v>9</v>
      </c>
    </row>
    <row r="65" spans="1:12" ht="12.75">
      <c r="A65">
        <v>542</v>
      </c>
      <c r="B65" s="10">
        <v>41028</v>
      </c>
      <c r="D65">
        <v>1.9</v>
      </c>
      <c r="E65">
        <f t="shared" si="1"/>
        <v>0.8000000000000003</v>
      </c>
      <c r="F65">
        <f t="shared" si="2"/>
        <v>0.7000000000000001</v>
      </c>
      <c r="G65">
        <v>14</v>
      </c>
      <c r="H65">
        <v>-3.6</v>
      </c>
      <c r="I65">
        <v>6.6</v>
      </c>
      <c r="J65">
        <v>-6.6</v>
      </c>
      <c r="K65">
        <v>-0.4</v>
      </c>
      <c r="L65">
        <v>7</v>
      </c>
    </row>
    <row r="66" spans="1:12" ht="12.75">
      <c r="A66">
        <v>542</v>
      </c>
      <c r="B66" s="10">
        <v>41029</v>
      </c>
      <c r="D66">
        <v>0.7</v>
      </c>
      <c r="E66">
        <f t="shared" si="1"/>
        <v>1.2</v>
      </c>
      <c r="F66">
        <f t="shared" si="2"/>
        <v>0.7799999999999999</v>
      </c>
      <c r="G66">
        <v>14</v>
      </c>
      <c r="H66">
        <v>-4.7</v>
      </c>
      <c r="I66">
        <v>8.6</v>
      </c>
      <c r="J66">
        <v>-6.5</v>
      </c>
      <c r="K66">
        <v>0.5</v>
      </c>
      <c r="L66">
        <v>4</v>
      </c>
    </row>
    <row r="67" spans="1:12" s="9" customFormat="1" ht="12.75">
      <c r="A67" s="9">
        <v>542</v>
      </c>
      <c r="B67" s="13">
        <v>41030</v>
      </c>
      <c r="D67" s="9">
        <v>0</v>
      </c>
      <c r="E67" s="9">
        <f t="shared" si="1"/>
        <v>0.7</v>
      </c>
      <c r="F67" s="9">
        <f t="shared" si="2"/>
        <v>0.6599999999999999</v>
      </c>
      <c r="G67" s="9">
        <v>14</v>
      </c>
      <c r="H67" s="9">
        <v>-0.1</v>
      </c>
      <c r="I67" s="9">
        <v>10.7</v>
      </c>
      <c r="J67" s="9">
        <v>-6.3</v>
      </c>
      <c r="K67" s="9">
        <v>2.2</v>
      </c>
      <c r="L67" s="9">
        <v>1</v>
      </c>
    </row>
    <row r="68" spans="4:11" ht="12.75">
      <c r="D68" s="14" t="s">
        <v>49</v>
      </c>
      <c r="E68" s="36">
        <f>AVERAGE(E30:E67)</f>
        <v>0.2605263157894737</v>
      </c>
      <c r="F68" s="18">
        <f>AVERAGE(F30:F67)</f>
        <v>0.2205882352941177</v>
      </c>
      <c r="G68">
        <f>G67-G29</f>
        <v>2.5999999999999996</v>
      </c>
      <c r="H68" t="s">
        <v>57</v>
      </c>
      <c r="J68" s="37" t="s">
        <v>58</v>
      </c>
      <c r="K68" s="17">
        <f>AVERAGE(K30:K67)</f>
        <v>1.6315789473684212</v>
      </c>
    </row>
    <row r="69" spans="4:6" ht="12.75">
      <c r="D69" s="14" t="s">
        <v>50</v>
      </c>
      <c r="E69" s="38">
        <f>MAX(E30:E67)</f>
        <v>1.2999999999999998</v>
      </c>
      <c r="F69" s="39">
        <f>MAX(F30:F67)</f>
        <v>0.82</v>
      </c>
    </row>
    <row r="70" spans="4:5" ht="12.75">
      <c r="D70" s="14" t="s">
        <v>37</v>
      </c>
      <c r="E70" s="40">
        <f>COUNT(E30:E67)</f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8"/>
  <sheetViews>
    <sheetView zoomScalePageLayoutView="0" workbookViewId="0" topLeftCell="A1">
      <pane ySplit="5" topLeftCell="A48" activePane="bottomLeft" state="frozen"/>
      <selection pane="topLeft" activeCell="A1" sqref="A1"/>
      <selection pane="bottomLeft" activeCell="H80" sqref="H80"/>
    </sheetView>
  </sheetViews>
  <sheetFormatPr defaultColWidth="9.140625" defaultRowHeight="12.75"/>
  <cols>
    <col min="2" max="2" width="10.7109375" style="0" bestFit="1" customWidth="1"/>
    <col min="5" max="5" width="11.8515625" style="0" bestFit="1" customWidth="1"/>
    <col min="6" max="6" width="11.8515625" style="0" customWidth="1"/>
    <col min="7" max="7" width="12.421875" style="0" bestFit="1" customWidth="1"/>
    <col min="8" max="8" width="15.28125" style="0" bestFit="1" customWidth="1"/>
    <col min="9" max="9" width="16.00390625" style="0" bestFit="1" customWidth="1"/>
    <col min="10" max="10" width="15.421875" style="0" bestFit="1" customWidth="1"/>
    <col min="11" max="11" width="16.140625" style="0" bestFit="1" customWidth="1"/>
    <col min="12" max="12" width="13.140625" style="0" bestFit="1" customWidth="1"/>
  </cols>
  <sheetData>
    <row r="1" ht="12.75">
      <c r="A1" t="s">
        <v>48</v>
      </c>
    </row>
    <row r="2" spans="5:6" ht="12.75">
      <c r="E2" s="2"/>
      <c r="F2" s="3" t="s">
        <v>53</v>
      </c>
    </row>
    <row r="3" spans="5:6" ht="12.75">
      <c r="E3" s="2"/>
      <c r="F3" s="3" t="s">
        <v>54</v>
      </c>
    </row>
    <row r="4" spans="1:12" ht="12.75">
      <c r="A4" t="s">
        <v>21</v>
      </c>
      <c r="B4" t="s">
        <v>2</v>
      </c>
      <c r="C4" t="s">
        <v>22</v>
      </c>
      <c r="D4" t="s">
        <v>23</v>
      </c>
      <c r="E4" s="2" t="s">
        <v>55</v>
      </c>
      <c r="F4" s="35" t="s">
        <v>55</v>
      </c>
      <c r="G4" t="s">
        <v>24</v>
      </c>
      <c r="H4" t="s">
        <v>25</v>
      </c>
      <c r="I4" t="s">
        <v>26</v>
      </c>
      <c r="J4" t="s">
        <v>27</v>
      </c>
      <c r="K4" t="s">
        <v>28</v>
      </c>
      <c r="L4" t="s">
        <v>29</v>
      </c>
    </row>
    <row r="5" spans="1:12" ht="12.75">
      <c r="A5">
        <v>542</v>
      </c>
      <c r="B5" s="10">
        <v>40634</v>
      </c>
      <c r="D5">
        <v>20.1</v>
      </c>
      <c r="E5" s="2" t="s">
        <v>56</v>
      </c>
      <c r="F5" s="6" t="s">
        <v>56</v>
      </c>
      <c r="G5">
        <v>20.1</v>
      </c>
      <c r="H5">
        <v>1.1</v>
      </c>
      <c r="I5">
        <v>6.9</v>
      </c>
      <c r="J5">
        <v>-2</v>
      </c>
      <c r="K5">
        <v>1.3</v>
      </c>
      <c r="L5">
        <v>64</v>
      </c>
    </row>
    <row r="6" spans="1:12" ht="12.75">
      <c r="A6">
        <v>542</v>
      </c>
      <c r="B6" s="10">
        <v>40635</v>
      </c>
      <c r="D6">
        <v>19.8</v>
      </c>
      <c r="G6">
        <v>20.1</v>
      </c>
      <c r="H6">
        <v>-5.2</v>
      </c>
      <c r="I6">
        <v>10</v>
      </c>
      <c r="J6">
        <v>-5.6</v>
      </c>
      <c r="K6">
        <v>1</v>
      </c>
      <c r="L6">
        <v>62</v>
      </c>
    </row>
    <row r="7" spans="1:12" ht="12.75">
      <c r="A7">
        <v>542</v>
      </c>
      <c r="B7" s="10">
        <v>40636</v>
      </c>
      <c r="D7">
        <v>19.4</v>
      </c>
      <c r="G7">
        <v>20.2</v>
      </c>
      <c r="H7">
        <v>1.6</v>
      </c>
      <c r="I7">
        <v>12.2</v>
      </c>
      <c r="J7">
        <v>-5.6</v>
      </c>
      <c r="K7">
        <v>4.1</v>
      </c>
      <c r="L7">
        <v>57</v>
      </c>
    </row>
    <row r="8" spans="1:12" ht="12.75">
      <c r="A8">
        <v>542</v>
      </c>
      <c r="B8" s="10">
        <v>40637</v>
      </c>
      <c r="D8">
        <v>20.2</v>
      </c>
      <c r="G8">
        <v>20.9</v>
      </c>
      <c r="H8">
        <v>-10.8</v>
      </c>
      <c r="I8">
        <v>2.3</v>
      </c>
      <c r="J8">
        <v>-10.8</v>
      </c>
      <c r="K8">
        <v>-3.8</v>
      </c>
      <c r="L8">
        <v>66</v>
      </c>
    </row>
    <row r="9" spans="1:12" ht="12.75">
      <c r="A9">
        <v>542</v>
      </c>
      <c r="B9" s="10">
        <v>40638</v>
      </c>
      <c r="D9">
        <v>20.3</v>
      </c>
      <c r="G9">
        <v>21</v>
      </c>
      <c r="H9">
        <v>-9.5</v>
      </c>
      <c r="I9">
        <v>2.2</v>
      </c>
      <c r="J9">
        <v>-12.9</v>
      </c>
      <c r="K9">
        <v>-7.1</v>
      </c>
      <c r="L9">
        <v>62</v>
      </c>
    </row>
    <row r="10" spans="1:12" ht="12.75">
      <c r="A10">
        <v>542</v>
      </c>
      <c r="B10" s="10">
        <v>40639</v>
      </c>
      <c r="D10">
        <v>19.5</v>
      </c>
      <c r="G10">
        <v>21</v>
      </c>
      <c r="H10">
        <v>2.7</v>
      </c>
      <c r="I10">
        <v>9.7</v>
      </c>
      <c r="J10">
        <v>-10.2</v>
      </c>
      <c r="K10">
        <v>0.2</v>
      </c>
      <c r="L10">
        <v>60</v>
      </c>
    </row>
    <row r="11" spans="1:12" ht="12.75">
      <c r="A11">
        <v>542</v>
      </c>
      <c r="B11" s="10">
        <v>40640</v>
      </c>
      <c r="D11">
        <v>19.7</v>
      </c>
      <c r="G11">
        <v>21.1</v>
      </c>
      <c r="H11">
        <v>-4.3</v>
      </c>
      <c r="I11">
        <v>5.8</v>
      </c>
      <c r="J11">
        <v>-4.3</v>
      </c>
      <c r="K11">
        <v>0.5</v>
      </c>
      <c r="L11">
        <v>60</v>
      </c>
    </row>
    <row r="12" spans="1:12" ht="12.75">
      <c r="A12">
        <v>542</v>
      </c>
      <c r="B12" s="10">
        <v>40641</v>
      </c>
      <c r="D12">
        <v>19.9</v>
      </c>
      <c r="G12">
        <v>21.1</v>
      </c>
      <c r="H12">
        <v>-0.6</v>
      </c>
      <c r="I12">
        <v>5</v>
      </c>
      <c r="J12">
        <v>-4.9</v>
      </c>
      <c r="K12">
        <v>-0.3</v>
      </c>
      <c r="L12">
        <v>59</v>
      </c>
    </row>
    <row r="13" spans="1:12" ht="12.75">
      <c r="A13">
        <v>542</v>
      </c>
      <c r="B13" s="10">
        <v>40642</v>
      </c>
      <c r="D13">
        <v>20.1</v>
      </c>
      <c r="G13">
        <v>21.1</v>
      </c>
      <c r="H13">
        <v>2.3</v>
      </c>
      <c r="I13">
        <v>7.5</v>
      </c>
      <c r="J13">
        <v>-1.2</v>
      </c>
      <c r="K13">
        <v>2.4</v>
      </c>
      <c r="L13">
        <v>58</v>
      </c>
    </row>
    <row r="14" spans="1:12" ht="12.75">
      <c r="A14">
        <v>542</v>
      </c>
      <c r="B14" s="10">
        <v>40643</v>
      </c>
      <c r="D14">
        <v>20.2</v>
      </c>
      <c r="G14">
        <v>21.3</v>
      </c>
      <c r="H14">
        <v>-8.7</v>
      </c>
      <c r="I14">
        <v>5.6</v>
      </c>
      <c r="J14">
        <v>-9.7</v>
      </c>
      <c r="K14">
        <v>0</v>
      </c>
      <c r="L14">
        <v>60</v>
      </c>
    </row>
    <row r="15" spans="1:12" ht="12.75">
      <c r="A15">
        <v>542</v>
      </c>
      <c r="B15" s="10">
        <v>40644</v>
      </c>
      <c r="D15">
        <v>20.6</v>
      </c>
      <c r="G15">
        <v>21.5</v>
      </c>
      <c r="H15">
        <v>-6.6</v>
      </c>
      <c r="I15">
        <v>-1.7</v>
      </c>
      <c r="J15">
        <v>-12.5</v>
      </c>
      <c r="K15">
        <v>-7.3</v>
      </c>
      <c r="L15">
        <v>63</v>
      </c>
    </row>
    <row r="16" spans="1:12" ht="12.75">
      <c r="A16">
        <v>542</v>
      </c>
      <c r="B16" s="10">
        <v>40645</v>
      </c>
      <c r="D16">
        <v>20.7</v>
      </c>
      <c r="G16">
        <v>21.5</v>
      </c>
      <c r="H16">
        <v>-4.4</v>
      </c>
      <c r="I16">
        <v>9.1</v>
      </c>
      <c r="J16">
        <v>-11.6</v>
      </c>
      <c r="K16">
        <v>-1.3</v>
      </c>
      <c r="L16">
        <v>58</v>
      </c>
    </row>
    <row r="17" spans="1:12" ht="12.75">
      <c r="A17">
        <v>542</v>
      </c>
      <c r="B17" s="10">
        <v>40646</v>
      </c>
      <c r="D17">
        <v>20.7</v>
      </c>
      <c r="G17">
        <v>21.5</v>
      </c>
      <c r="H17">
        <v>-4.4</v>
      </c>
      <c r="I17">
        <v>9.7</v>
      </c>
      <c r="J17">
        <v>-7</v>
      </c>
      <c r="K17">
        <v>0.5</v>
      </c>
      <c r="L17">
        <v>58</v>
      </c>
    </row>
    <row r="18" spans="1:12" ht="12.75">
      <c r="A18">
        <v>542</v>
      </c>
      <c r="B18" s="10">
        <v>40647</v>
      </c>
      <c r="D18">
        <v>20.7</v>
      </c>
      <c r="G18">
        <v>21.6</v>
      </c>
      <c r="H18">
        <v>-1.1</v>
      </c>
      <c r="I18">
        <v>7.6</v>
      </c>
      <c r="J18">
        <v>-6.5</v>
      </c>
      <c r="K18">
        <v>-0.1</v>
      </c>
      <c r="L18">
        <v>57</v>
      </c>
    </row>
    <row r="19" spans="1:12" ht="12.75">
      <c r="A19">
        <v>542</v>
      </c>
      <c r="B19" s="10">
        <v>40648</v>
      </c>
      <c r="D19">
        <v>21.1</v>
      </c>
      <c r="G19">
        <v>21.9</v>
      </c>
      <c r="H19">
        <v>-8.5</v>
      </c>
      <c r="I19">
        <v>-0.9</v>
      </c>
      <c r="J19">
        <v>-8.5</v>
      </c>
      <c r="K19">
        <v>-4.3</v>
      </c>
      <c r="L19">
        <v>61</v>
      </c>
    </row>
    <row r="20" spans="1:12" ht="12.75">
      <c r="A20">
        <v>542</v>
      </c>
      <c r="B20" s="10">
        <v>40649</v>
      </c>
      <c r="D20">
        <v>21.1</v>
      </c>
      <c r="G20">
        <v>21.9</v>
      </c>
      <c r="H20">
        <v>-8.2</v>
      </c>
      <c r="I20">
        <v>2.5</v>
      </c>
      <c r="J20">
        <v>-10.8</v>
      </c>
      <c r="K20">
        <v>-5.5</v>
      </c>
      <c r="L20">
        <v>59</v>
      </c>
    </row>
    <row r="21" spans="1:12" ht="12.75">
      <c r="A21">
        <v>542</v>
      </c>
      <c r="B21" s="10">
        <v>40650</v>
      </c>
      <c r="D21">
        <v>21.1</v>
      </c>
      <c r="G21">
        <v>21.9</v>
      </c>
      <c r="H21">
        <v>-3.7</v>
      </c>
      <c r="I21">
        <v>7.9</v>
      </c>
      <c r="J21">
        <v>-8.2</v>
      </c>
      <c r="K21">
        <v>0.4</v>
      </c>
      <c r="L21">
        <v>57</v>
      </c>
    </row>
    <row r="22" spans="1:12" ht="12.75">
      <c r="A22">
        <v>542</v>
      </c>
      <c r="B22" s="10">
        <v>40651</v>
      </c>
      <c r="D22">
        <v>21.2</v>
      </c>
      <c r="G22">
        <v>22</v>
      </c>
      <c r="H22">
        <v>1.2</v>
      </c>
      <c r="I22">
        <v>10.2</v>
      </c>
      <c r="J22">
        <v>-4.1</v>
      </c>
      <c r="K22">
        <v>3</v>
      </c>
      <c r="L22">
        <v>55</v>
      </c>
    </row>
    <row r="23" spans="1:12" ht="12.75">
      <c r="A23">
        <v>542</v>
      </c>
      <c r="B23" s="10">
        <v>40652</v>
      </c>
      <c r="D23">
        <v>21.7</v>
      </c>
      <c r="G23">
        <v>22.6</v>
      </c>
      <c r="H23">
        <v>-1.9</v>
      </c>
      <c r="I23">
        <v>6.5</v>
      </c>
      <c r="J23">
        <v>-2</v>
      </c>
      <c r="K23">
        <v>2.7</v>
      </c>
      <c r="L23">
        <v>62</v>
      </c>
    </row>
    <row r="24" spans="1:12" ht="12.75">
      <c r="A24">
        <v>542</v>
      </c>
      <c r="B24" s="10">
        <v>40653</v>
      </c>
      <c r="D24">
        <v>21.9</v>
      </c>
      <c r="G24">
        <v>23</v>
      </c>
      <c r="H24">
        <v>-7.9</v>
      </c>
      <c r="I24">
        <v>4.4</v>
      </c>
      <c r="J24">
        <v>-9.3</v>
      </c>
      <c r="K24">
        <v>-2.3</v>
      </c>
      <c r="L24">
        <v>62</v>
      </c>
    </row>
    <row r="25" spans="1:12" ht="12.75">
      <c r="A25">
        <v>542</v>
      </c>
      <c r="B25" s="10">
        <v>40654</v>
      </c>
      <c r="D25">
        <v>21.9</v>
      </c>
      <c r="G25">
        <v>23.2</v>
      </c>
      <c r="H25">
        <v>0.5</v>
      </c>
      <c r="I25">
        <v>8.1</v>
      </c>
      <c r="J25">
        <v>-8.4</v>
      </c>
      <c r="K25">
        <v>1</v>
      </c>
      <c r="L25">
        <v>58</v>
      </c>
    </row>
    <row r="26" spans="1:12" ht="12.75">
      <c r="A26">
        <v>542</v>
      </c>
      <c r="B26" s="10">
        <v>40655</v>
      </c>
      <c r="D26">
        <v>22.6</v>
      </c>
      <c r="G26">
        <v>24</v>
      </c>
      <c r="H26">
        <v>-4.9</v>
      </c>
      <c r="I26">
        <v>7.2</v>
      </c>
      <c r="J26">
        <v>-4.9</v>
      </c>
      <c r="K26">
        <v>1</v>
      </c>
      <c r="L26">
        <v>63</v>
      </c>
    </row>
    <row r="27" spans="1:12" ht="12.75">
      <c r="A27">
        <v>542</v>
      </c>
      <c r="B27" s="10">
        <v>40656</v>
      </c>
      <c r="D27">
        <v>22.7</v>
      </c>
      <c r="G27">
        <v>24.1</v>
      </c>
      <c r="H27">
        <v>-3.8</v>
      </c>
      <c r="I27">
        <v>4.5</v>
      </c>
      <c r="J27">
        <v>-5.5</v>
      </c>
      <c r="K27">
        <v>-1.8</v>
      </c>
      <c r="L27">
        <v>59</v>
      </c>
    </row>
    <row r="28" spans="1:12" ht="12.75">
      <c r="A28">
        <v>542</v>
      </c>
      <c r="B28" s="10">
        <v>40657</v>
      </c>
      <c r="D28">
        <v>23.4</v>
      </c>
      <c r="G28">
        <v>24.8</v>
      </c>
      <c r="H28">
        <v>-2</v>
      </c>
      <c r="I28">
        <v>3.5</v>
      </c>
      <c r="J28">
        <v>-3.8</v>
      </c>
      <c r="K28">
        <v>-1</v>
      </c>
      <c r="L28">
        <v>64</v>
      </c>
    </row>
    <row r="29" spans="1:12" ht="12.75">
      <c r="A29">
        <v>542</v>
      </c>
      <c r="B29" s="10">
        <v>40658</v>
      </c>
      <c r="D29">
        <v>23.5</v>
      </c>
      <c r="G29">
        <v>24.9</v>
      </c>
      <c r="H29">
        <v>-3.5</v>
      </c>
      <c r="I29">
        <v>5.2</v>
      </c>
      <c r="J29">
        <v>-3.7</v>
      </c>
      <c r="K29">
        <v>-0.3</v>
      </c>
      <c r="L29">
        <v>63</v>
      </c>
    </row>
    <row r="30" spans="1:12" ht="12.75">
      <c r="A30">
        <v>542</v>
      </c>
      <c r="B30" s="10">
        <v>40659</v>
      </c>
      <c r="D30">
        <v>23.8</v>
      </c>
      <c r="G30">
        <v>25.2</v>
      </c>
      <c r="H30">
        <v>-4</v>
      </c>
      <c r="I30">
        <v>4.5</v>
      </c>
      <c r="J30">
        <v>-5.6</v>
      </c>
      <c r="K30">
        <v>-1.8</v>
      </c>
      <c r="L30">
        <v>66</v>
      </c>
    </row>
    <row r="31" spans="1:12" ht="12.75">
      <c r="A31">
        <v>542</v>
      </c>
      <c r="B31" s="10">
        <v>40660</v>
      </c>
      <c r="D31">
        <v>24.5</v>
      </c>
      <c r="G31">
        <v>25.9</v>
      </c>
      <c r="H31">
        <v>-8.4</v>
      </c>
      <c r="I31">
        <v>0</v>
      </c>
      <c r="J31">
        <v>-9.4</v>
      </c>
      <c r="K31">
        <v>-5.6</v>
      </c>
      <c r="L31">
        <v>75</v>
      </c>
    </row>
    <row r="32" spans="1:12" ht="12.75">
      <c r="A32">
        <v>542</v>
      </c>
      <c r="B32" s="10">
        <v>40661</v>
      </c>
      <c r="D32">
        <v>24.5</v>
      </c>
      <c r="G32">
        <v>26</v>
      </c>
      <c r="H32">
        <v>-14.2</v>
      </c>
      <c r="I32">
        <v>1.7</v>
      </c>
      <c r="J32">
        <v>-14.3</v>
      </c>
      <c r="K32">
        <v>-6.1</v>
      </c>
      <c r="L32">
        <v>69</v>
      </c>
    </row>
    <row r="33" spans="1:12" ht="12.75">
      <c r="A33">
        <v>542</v>
      </c>
      <c r="B33" s="10">
        <v>40662</v>
      </c>
      <c r="D33">
        <v>24.5</v>
      </c>
      <c r="G33">
        <v>26.1</v>
      </c>
      <c r="H33">
        <v>1.6</v>
      </c>
      <c r="I33">
        <v>7.5</v>
      </c>
      <c r="J33">
        <v>-15.8</v>
      </c>
      <c r="K33">
        <v>-2</v>
      </c>
      <c r="L33">
        <v>65</v>
      </c>
    </row>
    <row r="34" spans="1:12" ht="12.75">
      <c r="A34">
        <v>542</v>
      </c>
      <c r="B34" s="10">
        <v>40663</v>
      </c>
      <c r="D34">
        <v>24.6</v>
      </c>
      <c r="G34">
        <v>26.3</v>
      </c>
      <c r="H34">
        <v>-8.9</v>
      </c>
      <c r="I34">
        <v>5.8</v>
      </c>
      <c r="J34">
        <v>-8.9</v>
      </c>
      <c r="K34">
        <v>-1</v>
      </c>
      <c r="L34">
        <v>69</v>
      </c>
    </row>
    <row r="35" spans="1:12" ht="12.75">
      <c r="A35">
        <v>542</v>
      </c>
      <c r="B35" s="10">
        <v>40664</v>
      </c>
      <c r="D35">
        <v>24.8</v>
      </c>
      <c r="G35">
        <v>26.5</v>
      </c>
      <c r="H35">
        <v>-11.6</v>
      </c>
      <c r="I35">
        <v>-0.5</v>
      </c>
      <c r="J35">
        <v>-11.6</v>
      </c>
      <c r="K35">
        <v>-7.8</v>
      </c>
      <c r="L35">
        <v>69</v>
      </c>
    </row>
    <row r="36" spans="1:12" s="30" customFormat="1" ht="12.75">
      <c r="A36" s="30">
        <v>542</v>
      </c>
      <c r="B36" s="31">
        <v>40665</v>
      </c>
      <c r="D36" s="30">
        <v>24.9</v>
      </c>
      <c r="G36" s="30">
        <v>26.6</v>
      </c>
      <c r="H36" s="30">
        <v>-13.5</v>
      </c>
      <c r="I36" s="30">
        <v>-0.7</v>
      </c>
      <c r="J36" s="30">
        <v>-13.5</v>
      </c>
      <c r="K36" s="30">
        <v>-7.7</v>
      </c>
      <c r="L36" s="30">
        <v>69</v>
      </c>
    </row>
    <row r="37" spans="1:12" ht="12.75">
      <c r="A37">
        <v>542</v>
      </c>
      <c r="B37" s="10">
        <v>40666</v>
      </c>
      <c r="D37">
        <v>25</v>
      </c>
      <c r="G37">
        <v>26.6</v>
      </c>
      <c r="H37">
        <v>-11.7</v>
      </c>
      <c r="I37">
        <v>2.9</v>
      </c>
      <c r="J37">
        <v>-16.4</v>
      </c>
      <c r="K37">
        <v>-6.7</v>
      </c>
      <c r="L37">
        <v>66</v>
      </c>
    </row>
    <row r="38" spans="1:12" s="28" customFormat="1" ht="12.75">
      <c r="A38" s="28">
        <v>542</v>
      </c>
      <c r="B38" s="29">
        <v>40667</v>
      </c>
      <c r="D38" s="28">
        <v>25</v>
      </c>
      <c r="G38" s="28">
        <v>26.6</v>
      </c>
      <c r="H38" s="28">
        <v>0.3</v>
      </c>
      <c r="I38" s="28">
        <v>8.4</v>
      </c>
      <c r="J38" s="28">
        <v>-13</v>
      </c>
      <c r="K38" s="28">
        <v>-1.7</v>
      </c>
      <c r="L38" s="28">
        <v>65</v>
      </c>
    </row>
    <row r="39" spans="1:12" ht="12.75">
      <c r="A39">
        <v>542</v>
      </c>
      <c r="B39" s="10">
        <v>40668</v>
      </c>
      <c r="D39">
        <v>24.8</v>
      </c>
      <c r="E39">
        <f>+D38-D39</f>
        <v>0.1999999999999993</v>
      </c>
      <c r="G39">
        <v>26.6</v>
      </c>
      <c r="H39">
        <v>-6.2</v>
      </c>
      <c r="I39">
        <v>9.1</v>
      </c>
      <c r="J39">
        <v>-6.3</v>
      </c>
      <c r="K39">
        <v>1.8</v>
      </c>
      <c r="L39">
        <v>63</v>
      </c>
    </row>
    <row r="40" spans="1:12" ht="12.75">
      <c r="A40">
        <v>542</v>
      </c>
      <c r="B40" s="10">
        <v>40669</v>
      </c>
      <c r="D40">
        <v>24.4</v>
      </c>
      <c r="E40">
        <f aca="true" t="shared" si="0" ref="E40:E75">+D39-D40</f>
        <v>0.40000000000000213</v>
      </c>
      <c r="G40">
        <v>26.6</v>
      </c>
      <c r="H40">
        <v>-3.6</v>
      </c>
      <c r="I40">
        <v>9.8</v>
      </c>
      <c r="J40">
        <v>-9.8</v>
      </c>
      <c r="K40">
        <v>-0.3</v>
      </c>
      <c r="L40">
        <v>61</v>
      </c>
    </row>
    <row r="41" spans="1:12" ht="12.75">
      <c r="A41">
        <v>542</v>
      </c>
      <c r="B41" s="10">
        <v>40670</v>
      </c>
      <c r="D41">
        <v>23.6</v>
      </c>
      <c r="E41">
        <f t="shared" si="0"/>
        <v>0.7999999999999972</v>
      </c>
      <c r="G41">
        <v>26.6</v>
      </c>
      <c r="H41">
        <v>-1.2</v>
      </c>
      <c r="I41">
        <v>12.3</v>
      </c>
      <c r="J41">
        <v>-4.4</v>
      </c>
      <c r="K41">
        <v>4.2</v>
      </c>
      <c r="L41">
        <v>58</v>
      </c>
    </row>
    <row r="42" spans="1:12" ht="12.75">
      <c r="A42">
        <v>542</v>
      </c>
      <c r="B42" s="10">
        <v>40671</v>
      </c>
      <c r="D42">
        <v>22.5</v>
      </c>
      <c r="E42">
        <f t="shared" si="0"/>
        <v>1.1000000000000014</v>
      </c>
      <c r="G42">
        <v>26.6</v>
      </c>
      <c r="H42">
        <v>-0.6</v>
      </c>
      <c r="I42">
        <v>14.4</v>
      </c>
      <c r="J42">
        <v>-1.6</v>
      </c>
      <c r="K42">
        <v>5</v>
      </c>
      <c r="L42">
        <v>56</v>
      </c>
    </row>
    <row r="43" spans="1:12" ht="12.75">
      <c r="A43">
        <v>542</v>
      </c>
      <c r="B43" s="10">
        <v>40672</v>
      </c>
      <c r="D43">
        <v>21.5</v>
      </c>
      <c r="E43">
        <f t="shared" si="0"/>
        <v>1</v>
      </c>
      <c r="F43">
        <f>AVERAGE(E39:E43)</f>
        <v>0.7</v>
      </c>
      <c r="G43">
        <v>26.6</v>
      </c>
      <c r="H43">
        <v>0.9</v>
      </c>
      <c r="I43">
        <v>13.6</v>
      </c>
      <c r="J43">
        <v>-2.3</v>
      </c>
      <c r="K43">
        <v>5</v>
      </c>
      <c r="L43">
        <v>54</v>
      </c>
    </row>
    <row r="44" spans="1:12" ht="12.75">
      <c r="A44">
        <v>542</v>
      </c>
      <c r="B44" s="10">
        <v>40673</v>
      </c>
      <c r="D44">
        <v>21.1</v>
      </c>
      <c r="E44">
        <f t="shared" si="0"/>
        <v>0.3999999999999986</v>
      </c>
      <c r="F44">
        <f aca="true" t="shared" si="1" ref="F44:F75">AVERAGE(E40:E44)</f>
        <v>0.7399999999999999</v>
      </c>
      <c r="G44">
        <v>26.6</v>
      </c>
      <c r="H44">
        <v>-5.1</v>
      </c>
      <c r="I44">
        <v>9.8</v>
      </c>
      <c r="J44">
        <v>-5.4</v>
      </c>
      <c r="K44">
        <v>1.6</v>
      </c>
      <c r="L44">
        <v>53</v>
      </c>
    </row>
    <row r="45" spans="1:12" ht="12.75">
      <c r="A45">
        <v>542</v>
      </c>
      <c r="B45" s="10">
        <v>40674</v>
      </c>
      <c r="D45">
        <v>20.7</v>
      </c>
      <c r="E45">
        <f t="shared" si="0"/>
        <v>0.40000000000000213</v>
      </c>
      <c r="F45">
        <f t="shared" si="1"/>
        <v>0.7399999999999999</v>
      </c>
      <c r="G45">
        <v>26.7</v>
      </c>
      <c r="H45">
        <v>-1.6</v>
      </c>
      <c r="I45">
        <v>7.5</v>
      </c>
      <c r="J45">
        <v>-7.9</v>
      </c>
      <c r="K45">
        <v>0.7</v>
      </c>
      <c r="L45">
        <v>52</v>
      </c>
    </row>
    <row r="46" spans="1:12" ht="12.75">
      <c r="A46">
        <v>542</v>
      </c>
      <c r="B46" s="10">
        <v>40675</v>
      </c>
      <c r="D46">
        <v>21.4</v>
      </c>
      <c r="E46">
        <f t="shared" si="0"/>
        <v>-0.6999999999999993</v>
      </c>
      <c r="F46">
        <f t="shared" si="1"/>
        <v>0.44000000000000056</v>
      </c>
      <c r="G46">
        <v>27.6</v>
      </c>
      <c r="H46">
        <v>-3.1</v>
      </c>
      <c r="I46">
        <v>3.4</v>
      </c>
      <c r="J46">
        <v>-3.1</v>
      </c>
      <c r="K46">
        <v>-1.1</v>
      </c>
      <c r="L46">
        <v>62</v>
      </c>
    </row>
    <row r="47" spans="1:12" ht="12.75">
      <c r="A47">
        <v>542</v>
      </c>
      <c r="B47" s="10">
        <v>40676</v>
      </c>
      <c r="D47">
        <v>21.7</v>
      </c>
      <c r="E47">
        <f t="shared" si="0"/>
        <v>-0.3000000000000007</v>
      </c>
      <c r="F47">
        <f t="shared" si="1"/>
        <v>0.16000000000000014</v>
      </c>
      <c r="G47">
        <v>27.9</v>
      </c>
      <c r="H47">
        <v>-0.9</v>
      </c>
      <c r="I47">
        <v>1.5</v>
      </c>
      <c r="J47">
        <v>-3.4</v>
      </c>
      <c r="K47">
        <v>-1</v>
      </c>
      <c r="L47">
        <v>61</v>
      </c>
    </row>
    <row r="48" spans="1:12" ht="12.75">
      <c r="A48">
        <v>542</v>
      </c>
      <c r="B48" s="10">
        <v>40677</v>
      </c>
      <c r="D48">
        <v>21.4</v>
      </c>
      <c r="E48">
        <f t="shared" si="0"/>
        <v>0.3000000000000007</v>
      </c>
      <c r="F48">
        <f t="shared" si="1"/>
        <v>0.020000000000000285</v>
      </c>
      <c r="G48">
        <v>27.9</v>
      </c>
      <c r="H48">
        <v>-1.8</v>
      </c>
      <c r="I48">
        <v>12.5</v>
      </c>
      <c r="J48">
        <v>-4.2</v>
      </c>
      <c r="K48">
        <v>3.1</v>
      </c>
      <c r="L48">
        <v>54</v>
      </c>
    </row>
    <row r="49" spans="1:12" ht="12.75">
      <c r="A49">
        <v>542</v>
      </c>
      <c r="B49" s="10">
        <v>40678</v>
      </c>
      <c r="D49">
        <v>21.2</v>
      </c>
      <c r="E49">
        <f t="shared" si="0"/>
        <v>0.1999999999999993</v>
      </c>
      <c r="F49">
        <f t="shared" si="1"/>
        <v>-0.019999999999999574</v>
      </c>
      <c r="G49">
        <v>27.9</v>
      </c>
      <c r="H49">
        <v>-1.4</v>
      </c>
      <c r="I49">
        <v>12.1</v>
      </c>
      <c r="J49">
        <v>-3</v>
      </c>
      <c r="K49">
        <v>2.9</v>
      </c>
      <c r="L49">
        <v>52</v>
      </c>
    </row>
    <row r="50" spans="1:12" ht="12.75">
      <c r="A50">
        <v>542</v>
      </c>
      <c r="B50" s="10">
        <v>40679</v>
      </c>
      <c r="D50">
        <v>20</v>
      </c>
      <c r="E50">
        <f t="shared" si="0"/>
        <v>1.1999999999999993</v>
      </c>
      <c r="F50">
        <f t="shared" si="1"/>
        <v>0.13999999999999985</v>
      </c>
      <c r="G50">
        <v>27.9</v>
      </c>
      <c r="H50">
        <v>5.7</v>
      </c>
      <c r="I50">
        <v>14.2</v>
      </c>
      <c r="J50">
        <v>-1.6</v>
      </c>
      <c r="K50">
        <v>5.4</v>
      </c>
      <c r="L50">
        <v>49</v>
      </c>
    </row>
    <row r="51" spans="1:12" ht="12.75">
      <c r="A51">
        <v>542</v>
      </c>
      <c r="B51" s="10">
        <v>40680</v>
      </c>
      <c r="D51">
        <v>18.9</v>
      </c>
      <c r="E51">
        <f t="shared" si="0"/>
        <v>1.1000000000000014</v>
      </c>
      <c r="F51">
        <f t="shared" si="1"/>
        <v>0.5</v>
      </c>
      <c r="G51">
        <v>27.9</v>
      </c>
      <c r="H51">
        <v>5.6</v>
      </c>
      <c r="I51">
        <v>13.4</v>
      </c>
      <c r="J51">
        <v>0.7</v>
      </c>
      <c r="K51">
        <v>7.1</v>
      </c>
      <c r="L51">
        <v>46</v>
      </c>
    </row>
    <row r="52" spans="1:12" ht="12.75">
      <c r="A52">
        <v>542</v>
      </c>
      <c r="B52" s="10">
        <v>40681</v>
      </c>
      <c r="D52">
        <v>18.2</v>
      </c>
      <c r="E52">
        <f t="shared" si="0"/>
        <v>0.6999999999999993</v>
      </c>
      <c r="F52">
        <f t="shared" si="1"/>
        <v>0.7</v>
      </c>
      <c r="G52">
        <v>28</v>
      </c>
      <c r="H52">
        <v>-1.3</v>
      </c>
      <c r="I52">
        <v>7.2</v>
      </c>
      <c r="J52">
        <v>-1.5</v>
      </c>
      <c r="K52">
        <v>2.8</v>
      </c>
      <c r="L52">
        <v>45</v>
      </c>
    </row>
    <row r="53" spans="1:12" ht="12.75">
      <c r="A53">
        <v>542</v>
      </c>
      <c r="B53" s="10">
        <v>40682</v>
      </c>
      <c r="D53">
        <v>17.9</v>
      </c>
      <c r="E53">
        <f t="shared" si="0"/>
        <v>0.3000000000000007</v>
      </c>
      <c r="F53">
        <f t="shared" si="1"/>
        <v>0.7</v>
      </c>
      <c r="G53">
        <v>28.1</v>
      </c>
      <c r="H53">
        <v>-2.2</v>
      </c>
      <c r="I53">
        <v>4.4</v>
      </c>
      <c r="J53">
        <v>-2.9</v>
      </c>
      <c r="K53">
        <v>0.5</v>
      </c>
      <c r="L53">
        <v>46</v>
      </c>
    </row>
    <row r="54" spans="1:12" ht="12.75">
      <c r="A54">
        <v>542</v>
      </c>
      <c r="B54" s="10">
        <v>40683</v>
      </c>
      <c r="D54">
        <v>18.2</v>
      </c>
      <c r="E54">
        <f t="shared" si="0"/>
        <v>-0.3000000000000007</v>
      </c>
      <c r="F54">
        <f t="shared" si="1"/>
        <v>0.6</v>
      </c>
      <c r="G54">
        <v>28.4</v>
      </c>
      <c r="H54">
        <v>-6.8</v>
      </c>
      <c r="I54">
        <v>3.9</v>
      </c>
      <c r="J54">
        <v>-7.2</v>
      </c>
      <c r="K54">
        <v>-1.9</v>
      </c>
      <c r="L54">
        <v>49</v>
      </c>
    </row>
    <row r="55" spans="1:12" ht="12.75">
      <c r="A55">
        <v>542</v>
      </c>
      <c r="B55" s="10">
        <v>40684</v>
      </c>
      <c r="D55">
        <v>18.5</v>
      </c>
      <c r="E55">
        <f t="shared" si="0"/>
        <v>-0.3000000000000007</v>
      </c>
      <c r="F55">
        <f t="shared" si="1"/>
        <v>0.3</v>
      </c>
      <c r="G55">
        <v>28.7</v>
      </c>
      <c r="H55">
        <v>-3.3</v>
      </c>
      <c r="I55">
        <v>4</v>
      </c>
      <c r="J55">
        <v>-6.9</v>
      </c>
      <c r="K55">
        <v>-1.5</v>
      </c>
      <c r="L55">
        <v>48</v>
      </c>
    </row>
    <row r="56" spans="1:12" ht="12.75">
      <c r="A56">
        <v>542</v>
      </c>
      <c r="B56" s="10">
        <v>40685</v>
      </c>
      <c r="D56">
        <v>18.7</v>
      </c>
      <c r="E56">
        <f t="shared" si="0"/>
        <v>-0.1999999999999993</v>
      </c>
      <c r="F56">
        <f t="shared" si="1"/>
        <v>0.039999999999999855</v>
      </c>
      <c r="G56">
        <v>28.9</v>
      </c>
      <c r="H56">
        <v>0.7</v>
      </c>
      <c r="I56">
        <v>8</v>
      </c>
      <c r="J56">
        <v>-3.2</v>
      </c>
      <c r="K56">
        <v>1.3</v>
      </c>
      <c r="L56">
        <v>46</v>
      </c>
    </row>
    <row r="57" spans="1:12" ht="12.75">
      <c r="A57">
        <v>542</v>
      </c>
      <c r="B57" s="10">
        <v>40686</v>
      </c>
      <c r="D57">
        <v>18.7</v>
      </c>
      <c r="E57">
        <f t="shared" si="0"/>
        <v>0</v>
      </c>
      <c r="F57">
        <f t="shared" si="1"/>
        <v>-0.1</v>
      </c>
      <c r="G57">
        <v>28.9</v>
      </c>
      <c r="H57">
        <v>-0.3</v>
      </c>
      <c r="I57">
        <v>11.3</v>
      </c>
      <c r="J57">
        <v>-0.7</v>
      </c>
      <c r="K57">
        <v>4.3</v>
      </c>
      <c r="L57">
        <v>45</v>
      </c>
    </row>
    <row r="58" spans="1:12" ht="12.75">
      <c r="A58">
        <v>542</v>
      </c>
      <c r="B58" s="10">
        <v>40687</v>
      </c>
      <c r="D58">
        <v>18.4</v>
      </c>
      <c r="E58">
        <f t="shared" si="0"/>
        <v>0.3000000000000007</v>
      </c>
      <c r="F58">
        <f t="shared" si="1"/>
        <v>-0.1</v>
      </c>
      <c r="G58">
        <v>28.9</v>
      </c>
      <c r="H58">
        <v>-1.7</v>
      </c>
      <c r="I58">
        <v>12.1</v>
      </c>
      <c r="J58">
        <v>-1.7</v>
      </c>
      <c r="K58">
        <v>3.2</v>
      </c>
      <c r="L58">
        <v>45</v>
      </c>
    </row>
    <row r="59" spans="1:12" ht="12.75">
      <c r="A59">
        <v>542</v>
      </c>
      <c r="B59" s="10">
        <v>40688</v>
      </c>
      <c r="D59">
        <v>18.4</v>
      </c>
      <c r="E59">
        <f t="shared" si="0"/>
        <v>0</v>
      </c>
      <c r="F59">
        <f t="shared" si="1"/>
        <v>-0.039999999999999855</v>
      </c>
      <c r="G59">
        <v>29.3</v>
      </c>
      <c r="H59">
        <v>-0.7</v>
      </c>
      <c r="I59">
        <v>6.9</v>
      </c>
      <c r="J59">
        <v>-2.2</v>
      </c>
      <c r="K59">
        <v>0.9</v>
      </c>
      <c r="L59">
        <v>46</v>
      </c>
    </row>
    <row r="60" spans="1:12" ht="12.75">
      <c r="A60">
        <v>542</v>
      </c>
      <c r="B60" s="10">
        <v>40689</v>
      </c>
      <c r="D60">
        <v>18</v>
      </c>
      <c r="E60">
        <f t="shared" si="0"/>
        <v>0.3999999999999986</v>
      </c>
      <c r="F60">
        <f t="shared" si="1"/>
        <v>0.1</v>
      </c>
      <c r="G60">
        <v>29.3</v>
      </c>
      <c r="H60">
        <v>-1.3</v>
      </c>
      <c r="I60">
        <v>11.1</v>
      </c>
      <c r="J60">
        <v>-1.3</v>
      </c>
      <c r="K60">
        <v>2.7</v>
      </c>
      <c r="L60">
        <v>43</v>
      </c>
    </row>
    <row r="61" spans="1:12" ht="12.75">
      <c r="A61">
        <v>542</v>
      </c>
      <c r="B61" s="10">
        <v>40690</v>
      </c>
      <c r="D61">
        <v>16.8</v>
      </c>
      <c r="E61">
        <f t="shared" si="0"/>
        <v>1.1999999999999993</v>
      </c>
      <c r="F61">
        <f t="shared" si="1"/>
        <v>0.3799999999999997</v>
      </c>
      <c r="G61">
        <v>29.3</v>
      </c>
      <c r="H61">
        <v>2.3</v>
      </c>
      <c r="I61">
        <v>13</v>
      </c>
      <c r="J61">
        <v>-1.3</v>
      </c>
      <c r="K61">
        <v>6.1</v>
      </c>
      <c r="L61">
        <v>40</v>
      </c>
    </row>
    <row r="62" spans="1:12" ht="12.75">
      <c r="A62">
        <v>542</v>
      </c>
      <c r="B62" s="10">
        <v>40691</v>
      </c>
      <c r="D62">
        <v>15.4</v>
      </c>
      <c r="E62">
        <f t="shared" si="0"/>
        <v>1.4000000000000004</v>
      </c>
      <c r="F62">
        <f t="shared" si="1"/>
        <v>0.6599999999999998</v>
      </c>
      <c r="G62">
        <v>29.3</v>
      </c>
      <c r="H62">
        <v>3.8</v>
      </c>
      <c r="I62">
        <v>11.9</v>
      </c>
      <c r="J62">
        <v>-0.2</v>
      </c>
      <c r="K62">
        <v>5.7</v>
      </c>
      <c r="L62">
        <v>37</v>
      </c>
    </row>
    <row r="63" spans="1:12" ht="12.75">
      <c r="A63">
        <v>542</v>
      </c>
      <c r="B63" s="10">
        <v>40692</v>
      </c>
      <c r="D63">
        <v>13.9</v>
      </c>
      <c r="E63">
        <f t="shared" si="0"/>
        <v>1.5</v>
      </c>
      <c r="F63">
        <f t="shared" si="1"/>
        <v>0.8999999999999997</v>
      </c>
      <c r="G63">
        <v>29.3</v>
      </c>
      <c r="H63">
        <v>8.8</v>
      </c>
      <c r="I63">
        <v>15</v>
      </c>
      <c r="J63">
        <v>1.2</v>
      </c>
      <c r="K63">
        <v>8.6</v>
      </c>
      <c r="L63">
        <v>34</v>
      </c>
    </row>
    <row r="64" spans="1:12" ht="12.75">
      <c r="A64">
        <v>542</v>
      </c>
      <c r="B64" s="10">
        <v>40693</v>
      </c>
      <c r="D64">
        <v>12.7</v>
      </c>
      <c r="E64">
        <f t="shared" si="0"/>
        <v>1.200000000000001</v>
      </c>
      <c r="F64">
        <f t="shared" si="1"/>
        <v>1.14</v>
      </c>
      <c r="G64">
        <v>29.3</v>
      </c>
      <c r="H64">
        <v>7.2</v>
      </c>
      <c r="I64">
        <v>15</v>
      </c>
      <c r="J64">
        <v>5.8</v>
      </c>
      <c r="K64">
        <v>9.9</v>
      </c>
      <c r="L64">
        <v>30</v>
      </c>
    </row>
    <row r="65" spans="1:12" ht="12.75">
      <c r="A65">
        <v>542</v>
      </c>
      <c r="B65" s="10">
        <v>40694</v>
      </c>
      <c r="D65">
        <v>12.1</v>
      </c>
      <c r="E65">
        <f t="shared" si="0"/>
        <v>0.5999999999999996</v>
      </c>
      <c r="F65">
        <f t="shared" si="1"/>
        <v>1.1800000000000002</v>
      </c>
      <c r="G65">
        <v>29.3</v>
      </c>
      <c r="H65">
        <v>-4.7</v>
      </c>
      <c r="I65">
        <v>7.2</v>
      </c>
      <c r="J65">
        <v>-5.1</v>
      </c>
      <c r="K65">
        <v>1.5</v>
      </c>
      <c r="L65">
        <v>30</v>
      </c>
    </row>
    <row r="66" spans="1:12" ht="12.75">
      <c r="A66">
        <v>542</v>
      </c>
      <c r="B66" s="10">
        <v>40695</v>
      </c>
      <c r="D66">
        <v>10.9</v>
      </c>
      <c r="E66">
        <f t="shared" si="0"/>
        <v>1.1999999999999993</v>
      </c>
      <c r="F66">
        <f t="shared" si="1"/>
        <v>1.1800000000000002</v>
      </c>
      <c r="G66">
        <v>29.3</v>
      </c>
      <c r="H66">
        <v>4.3</v>
      </c>
      <c r="I66">
        <v>15.6</v>
      </c>
      <c r="J66">
        <v>-6</v>
      </c>
      <c r="K66">
        <v>4.5</v>
      </c>
      <c r="L66">
        <v>26</v>
      </c>
    </row>
    <row r="67" spans="1:12" ht="12.75">
      <c r="A67">
        <v>542</v>
      </c>
      <c r="B67" s="10">
        <v>40696</v>
      </c>
      <c r="D67">
        <v>9.7</v>
      </c>
      <c r="E67">
        <f t="shared" si="0"/>
        <v>1.200000000000001</v>
      </c>
      <c r="F67">
        <f t="shared" si="1"/>
        <v>1.1400000000000001</v>
      </c>
      <c r="G67">
        <v>29.3</v>
      </c>
      <c r="H67">
        <v>7.5</v>
      </c>
      <c r="I67">
        <v>16.9</v>
      </c>
      <c r="J67">
        <v>3.5</v>
      </c>
      <c r="K67">
        <v>10</v>
      </c>
      <c r="L67">
        <v>23</v>
      </c>
    </row>
    <row r="68" spans="1:12" ht="12.75">
      <c r="A68">
        <v>542</v>
      </c>
      <c r="B68" s="10">
        <v>40697</v>
      </c>
      <c r="D68">
        <v>8.2</v>
      </c>
      <c r="E68">
        <f t="shared" si="0"/>
        <v>1.5</v>
      </c>
      <c r="F68">
        <f t="shared" si="1"/>
        <v>1.1400000000000001</v>
      </c>
      <c r="G68">
        <v>29.3</v>
      </c>
      <c r="H68">
        <v>0.2</v>
      </c>
      <c r="I68">
        <v>15.8</v>
      </c>
      <c r="J68">
        <v>-0.1</v>
      </c>
      <c r="K68">
        <v>8.7</v>
      </c>
      <c r="L68">
        <v>20</v>
      </c>
    </row>
    <row r="69" spans="1:12" ht="12.75">
      <c r="A69">
        <v>542</v>
      </c>
      <c r="B69" s="10">
        <v>40698</v>
      </c>
      <c r="D69">
        <v>6.8</v>
      </c>
      <c r="E69">
        <f t="shared" si="0"/>
        <v>1.3999999999999995</v>
      </c>
      <c r="F69">
        <f t="shared" si="1"/>
        <v>1.18</v>
      </c>
      <c r="G69">
        <v>29.3</v>
      </c>
      <c r="H69">
        <v>0.4</v>
      </c>
      <c r="I69">
        <v>14.9</v>
      </c>
      <c r="J69">
        <v>-2.3</v>
      </c>
      <c r="K69">
        <v>5.8</v>
      </c>
      <c r="L69">
        <v>17</v>
      </c>
    </row>
    <row r="70" spans="1:12" ht="12.75">
      <c r="A70">
        <v>542</v>
      </c>
      <c r="B70" s="10">
        <v>40699</v>
      </c>
      <c r="D70">
        <v>5.3</v>
      </c>
      <c r="E70">
        <f t="shared" si="0"/>
        <v>1.5</v>
      </c>
      <c r="F70">
        <f t="shared" si="1"/>
        <v>1.3599999999999999</v>
      </c>
      <c r="G70">
        <v>29.3</v>
      </c>
      <c r="H70">
        <v>1.9</v>
      </c>
      <c r="I70">
        <v>17.2</v>
      </c>
      <c r="J70">
        <v>0.1</v>
      </c>
      <c r="K70">
        <v>7.7</v>
      </c>
      <c r="L70">
        <v>13</v>
      </c>
    </row>
    <row r="71" spans="1:12" ht="12.75">
      <c r="A71">
        <v>542</v>
      </c>
      <c r="B71" s="10">
        <v>40700</v>
      </c>
      <c r="D71">
        <v>3.7</v>
      </c>
      <c r="E71">
        <f t="shared" si="0"/>
        <v>1.5999999999999996</v>
      </c>
      <c r="F71" s="30">
        <f t="shared" si="1"/>
        <v>1.44</v>
      </c>
      <c r="G71">
        <v>29.3</v>
      </c>
      <c r="H71">
        <v>2.5</v>
      </c>
      <c r="I71">
        <v>18.4</v>
      </c>
      <c r="J71">
        <v>0.7</v>
      </c>
      <c r="K71">
        <v>8.2</v>
      </c>
      <c r="L71">
        <v>10</v>
      </c>
    </row>
    <row r="72" spans="1:12" ht="12.75">
      <c r="A72">
        <v>542</v>
      </c>
      <c r="B72" s="10">
        <v>40701</v>
      </c>
      <c r="D72">
        <v>2.2</v>
      </c>
      <c r="E72">
        <f t="shared" si="0"/>
        <v>1.5</v>
      </c>
      <c r="F72" s="30">
        <f t="shared" si="1"/>
        <v>1.4999999999999998</v>
      </c>
      <c r="G72">
        <v>29.3</v>
      </c>
      <c r="H72">
        <v>2.6</v>
      </c>
      <c r="I72">
        <v>17.8</v>
      </c>
      <c r="J72">
        <v>1.4</v>
      </c>
      <c r="K72">
        <v>9.2</v>
      </c>
      <c r="L72">
        <v>5</v>
      </c>
    </row>
    <row r="73" spans="1:12" ht="12.75">
      <c r="A73">
        <v>542</v>
      </c>
      <c r="B73" s="10">
        <v>40702</v>
      </c>
      <c r="D73">
        <v>0.5</v>
      </c>
      <c r="E73">
        <f t="shared" si="0"/>
        <v>1.7000000000000002</v>
      </c>
      <c r="F73" s="30">
        <f t="shared" si="1"/>
        <v>1.5399999999999998</v>
      </c>
      <c r="G73">
        <v>29.3</v>
      </c>
      <c r="H73">
        <v>-0.1</v>
      </c>
      <c r="I73">
        <v>14.4</v>
      </c>
      <c r="J73">
        <v>-0.3</v>
      </c>
      <c r="K73">
        <v>6</v>
      </c>
      <c r="L73">
        <v>1</v>
      </c>
    </row>
    <row r="74" spans="1:12" ht="12.75">
      <c r="A74">
        <v>542</v>
      </c>
      <c r="B74" s="10">
        <v>40703</v>
      </c>
      <c r="D74">
        <v>0.2</v>
      </c>
      <c r="E74">
        <f t="shared" si="0"/>
        <v>0.3</v>
      </c>
      <c r="F74" s="30">
        <f t="shared" si="1"/>
        <v>1.3199999999999998</v>
      </c>
      <c r="G74">
        <v>29.3</v>
      </c>
      <c r="H74">
        <v>3.1</v>
      </c>
      <c r="I74">
        <v>16.3</v>
      </c>
      <c r="J74">
        <v>-1.4</v>
      </c>
      <c r="K74">
        <v>7.6</v>
      </c>
      <c r="L74">
        <v>0</v>
      </c>
    </row>
    <row r="75" spans="1:12" ht="12.75">
      <c r="A75" s="9">
        <v>542</v>
      </c>
      <c r="B75" s="13">
        <v>40704</v>
      </c>
      <c r="C75" s="9"/>
      <c r="D75" s="9">
        <v>0</v>
      </c>
      <c r="E75" s="9">
        <f t="shared" si="0"/>
        <v>0.2</v>
      </c>
      <c r="F75" s="43">
        <f t="shared" si="1"/>
        <v>1.06</v>
      </c>
      <c r="G75" s="9">
        <v>29.3</v>
      </c>
      <c r="H75" s="9">
        <v>-0.1</v>
      </c>
      <c r="I75" s="9">
        <v>13.6</v>
      </c>
      <c r="J75" s="9">
        <v>-0.3</v>
      </c>
      <c r="K75" s="9">
        <v>5.8</v>
      </c>
      <c r="L75" s="9">
        <v>0</v>
      </c>
    </row>
    <row r="76" spans="4:11" ht="12.75">
      <c r="D76" s="14" t="s">
        <v>49</v>
      </c>
      <c r="E76" s="33">
        <f>AVERAGE(E39:E75)</f>
        <v>0.6756756756756755</v>
      </c>
      <c r="F76" s="33">
        <f>AVERAGE(F39:F75)</f>
        <v>0.6890909090909091</v>
      </c>
      <c r="G76">
        <f>+G75-G39</f>
        <v>2.6999999999999993</v>
      </c>
      <c r="H76" t="s">
        <v>32</v>
      </c>
      <c r="J76" s="14" t="s">
        <v>33</v>
      </c>
      <c r="K76" s="16">
        <f>+AVERAGE(K39:K75)</f>
        <v>4.108108108108108</v>
      </c>
    </row>
    <row r="77" spans="4:7" ht="12.75">
      <c r="D77" s="14" t="s">
        <v>50</v>
      </c>
      <c r="E77" s="34">
        <f>MAX(E39:E75)</f>
        <v>1.7000000000000002</v>
      </c>
      <c r="F77" s="34">
        <f>MAX(F39:F75)</f>
        <v>1.5399999999999998</v>
      </c>
      <c r="G77" s="18"/>
    </row>
    <row r="78" spans="4:7" ht="12.75">
      <c r="D78" s="14" t="s">
        <v>37</v>
      </c>
      <c r="E78" s="32">
        <f>COUNT(E39:E75)</f>
        <v>37</v>
      </c>
      <c r="F78" s="32"/>
      <c r="G78" s="1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1">
      <pane xSplit="2" ySplit="6" topLeftCell="C3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66" sqref="F66"/>
    </sheetView>
  </sheetViews>
  <sheetFormatPr defaultColWidth="9.140625" defaultRowHeight="12.75"/>
  <cols>
    <col min="2" max="2" width="11.421875" style="0" customWidth="1"/>
    <col min="4" max="13" width="14.7109375" style="0" customWidth="1"/>
  </cols>
  <sheetData>
    <row r="1" ht="12.75">
      <c r="A1" t="s">
        <v>41</v>
      </c>
    </row>
    <row r="3" spans="5:6" ht="12.75">
      <c r="E3" s="2"/>
      <c r="F3" s="3" t="s">
        <v>53</v>
      </c>
    </row>
    <row r="4" spans="5:6" ht="12.75">
      <c r="E4" s="2"/>
      <c r="F4" s="3" t="s">
        <v>54</v>
      </c>
    </row>
    <row r="5" spans="5:6" ht="12.75">
      <c r="E5" s="2" t="s">
        <v>55</v>
      </c>
      <c r="F5" s="35" t="s">
        <v>55</v>
      </c>
    </row>
    <row r="6" spans="1:13" ht="12.75">
      <c r="A6" t="s">
        <v>21</v>
      </c>
      <c r="B6" t="s">
        <v>2</v>
      </c>
      <c r="C6" t="s">
        <v>22</v>
      </c>
      <c r="D6" t="s">
        <v>23</v>
      </c>
      <c r="E6" s="2" t="s">
        <v>56</v>
      </c>
      <c r="F6" s="6" t="s">
        <v>56</v>
      </c>
      <c r="G6" t="s">
        <v>24</v>
      </c>
      <c r="H6" t="s">
        <v>25</v>
      </c>
      <c r="I6" t="s">
        <v>26</v>
      </c>
      <c r="J6" t="s">
        <v>27</v>
      </c>
      <c r="K6" t="s">
        <v>28</v>
      </c>
      <c r="L6" t="s">
        <v>29</v>
      </c>
      <c r="M6" t="s">
        <v>30</v>
      </c>
    </row>
    <row r="7" spans="1:12" ht="12.75">
      <c r="A7">
        <v>542</v>
      </c>
      <c r="B7" s="10">
        <v>40269</v>
      </c>
      <c r="D7">
        <v>15.8</v>
      </c>
      <c r="G7">
        <v>15.7</v>
      </c>
      <c r="H7">
        <v>0.3</v>
      </c>
      <c r="I7">
        <v>6</v>
      </c>
      <c r="J7">
        <v>-2.6</v>
      </c>
      <c r="K7">
        <v>2.2</v>
      </c>
      <c r="L7">
        <v>48</v>
      </c>
    </row>
    <row r="8" spans="1:12" ht="12.75">
      <c r="A8">
        <v>542</v>
      </c>
      <c r="B8" s="10">
        <v>40270</v>
      </c>
      <c r="D8">
        <v>15.4</v>
      </c>
      <c r="G8">
        <v>15.8</v>
      </c>
      <c r="H8">
        <v>-11.5</v>
      </c>
      <c r="I8">
        <v>0.3</v>
      </c>
      <c r="J8">
        <v>-11.5</v>
      </c>
      <c r="K8">
        <v>-4.9</v>
      </c>
      <c r="L8">
        <v>51</v>
      </c>
    </row>
    <row r="9" spans="1:12" ht="12.75">
      <c r="A9">
        <v>542</v>
      </c>
      <c r="B9" s="10">
        <v>40271</v>
      </c>
      <c r="D9">
        <v>15.4</v>
      </c>
      <c r="G9">
        <v>15.9</v>
      </c>
      <c r="H9">
        <v>-8.7</v>
      </c>
      <c r="I9">
        <v>-2.7</v>
      </c>
      <c r="J9">
        <v>-14</v>
      </c>
      <c r="K9">
        <v>-9.6</v>
      </c>
      <c r="L9">
        <v>50</v>
      </c>
    </row>
    <row r="10" spans="1:12" ht="12.75">
      <c r="A10">
        <v>542</v>
      </c>
      <c r="B10" s="10">
        <v>40272</v>
      </c>
      <c r="D10">
        <v>15.6</v>
      </c>
      <c r="G10">
        <v>16</v>
      </c>
      <c r="H10">
        <v>-4.8</v>
      </c>
      <c r="I10">
        <v>-0.5</v>
      </c>
      <c r="J10">
        <v>-8.9</v>
      </c>
      <c r="K10">
        <v>-5.1</v>
      </c>
      <c r="L10">
        <v>50</v>
      </c>
    </row>
    <row r="11" spans="1:12" ht="12.75">
      <c r="A11">
        <v>542</v>
      </c>
      <c r="B11" s="10">
        <v>40273</v>
      </c>
      <c r="D11">
        <v>15.8</v>
      </c>
      <c r="G11">
        <v>16.2</v>
      </c>
      <c r="H11">
        <v>1.5</v>
      </c>
      <c r="I11">
        <v>4.6</v>
      </c>
      <c r="J11">
        <v>-4.9</v>
      </c>
      <c r="K11">
        <v>-0.7</v>
      </c>
      <c r="L11">
        <v>50</v>
      </c>
    </row>
    <row r="12" spans="1:12" ht="12.75">
      <c r="A12">
        <v>542</v>
      </c>
      <c r="B12" s="10">
        <v>40274</v>
      </c>
      <c r="D12">
        <v>15.9</v>
      </c>
      <c r="G12">
        <v>16.2</v>
      </c>
      <c r="H12">
        <v>-3.2</v>
      </c>
      <c r="I12">
        <v>3.4</v>
      </c>
      <c r="J12">
        <v>-3.2</v>
      </c>
      <c r="K12">
        <v>0.8</v>
      </c>
      <c r="L12">
        <v>50</v>
      </c>
    </row>
    <row r="13" spans="1:12" ht="12.75">
      <c r="A13">
        <v>542</v>
      </c>
      <c r="B13" s="10">
        <v>40275</v>
      </c>
      <c r="D13">
        <v>16.2</v>
      </c>
      <c r="G13">
        <v>16.3</v>
      </c>
      <c r="H13">
        <v>-10.3</v>
      </c>
      <c r="I13">
        <v>-2.7</v>
      </c>
      <c r="J13">
        <v>-10.4</v>
      </c>
      <c r="K13">
        <v>-8.1</v>
      </c>
      <c r="L13">
        <v>54</v>
      </c>
    </row>
    <row r="14" spans="1:12" ht="12.75">
      <c r="A14">
        <v>542</v>
      </c>
      <c r="B14" s="10">
        <v>40276</v>
      </c>
      <c r="D14">
        <v>16.4</v>
      </c>
      <c r="G14">
        <v>16.6</v>
      </c>
      <c r="H14">
        <v>-10</v>
      </c>
      <c r="I14">
        <v>1.6</v>
      </c>
      <c r="J14">
        <v>-10.8</v>
      </c>
      <c r="K14">
        <v>-6.2</v>
      </c>
      <c r="L14">
        <v>51</v>
      </c>
    </row>
    <row r="15" spans="1:12" ht="12.75">
      <c r="A15" s="11">
        <v>542</v>
      </c>
      <c r="B15" s="12">
        <v>40277</v>
      </c>
      <c r="C15" s="11"/>
      <c r="D15" s="11">
        <v>16.5</v>
      </c>
      <c r="E15" s="11"/>
      <c r="F15" s="11"/>
      <c r="G15" s="11">
        <v>16.6</v>
      </c>
      <c r="H15" s="11">
        <v>-8.3</v>
      </c>
      <c r="I15" s="11">
        <v>8.5</v>
      </c>
      <c r="J15" s="11">
        <v>-15.5</v>
      </c>
      <c r="K15" s="11">
        <v>-4.1</v>
      </c>
      <c r="L15" s="11">
        <v>50</v>
      </c>
    </row>
    <row r="16" spans="1:13" ht="12.75">
      <c r="A16">
        <v>542</v>
      </c>
      <c r="B16" s="10">
        <v>40278</v>
      </c>
      <c r="D16">
        <v>16</v>
      </c>
      <c r="E16">
        <f>D15-D16</f>
        <v>0.5</v>
      </c>
      <c r="G16">
        <v>16.6</v>
      </c>
      <c r="H16">
        <v>-5.4</v>
      </c>
      <c r="I16">
        <v>8.1</v>
      </c>
      <c r="J16">
        <v>-10.3</v>
      </c>
      <c r="K16">
        <v>-1.5</v>
      </c>
      <c r="L16">
        <v>48</v>
      </c>
      <c r="M16">
        <f>L15-L16</f>
        <v>2</v>
      </c>
    </row>
    <row r="17" spans="1:13" ht="12.75">
      <c r="A17">
        <v>542</v>
      </c>
      <c r="B17" s="10">
        <v>40279</v>
      </c>
      <c r="D17">
        <v>15.4</v>
      </c>
      <c r="E17">
        <f aca="true" t="shared" si="0" ref="E17:E64">D16-D17</f>
        <v>0.5999999999999996</v>
      </c>
      <c r="G17">
        <v>16.6</v>
      </c>
      <c r="H17">
        <v>-3.3</v>
      </c>
      <c r="I17">
        <v>8.7</v>
      </c>
      <c r="J17">
        <v>-7.2</v>
      </c>
      <c r="K17">
        <v>0.4</v>
      </c>
      <c r="L17">
        <v>46</v>
      </c>
      <c r="M17">
        <f aca="true" t="shared" si="1" ref="M17:M60">L16-L17</f>
        <v>2</v>
      </c>
    </row>
    <row r="18" spans="1:13" ht="12.75">
      <c r="A18">
        <v>542</v>
      </c>
      <c r="B18" s="10">
        <v>40280</v>
      </c>
      <c r="D18">
        <v>14.7</v>
      </c>
      <c r="E18">
        <f t="shared" si="0"/>
        <v>0.7000000000000011</v>
      </c>
      <c r="G18">
        <v>16.6</v>
      </c>
      <c r="H18">
        <v>-1.2</v>
      </c>
      <c r="I18">
        <v>10.4</v>
      </c>
      <c r="J18">
        <v>-5.3</v>
      </c>
      <c r="K18">
        <v>2.6</v>
      </c>
      <c r="L18">
        <v>43</v>
      </c>
      <c r="M18">
        <f t="shared" si="1"/>
        <v>3</v>
      </c>
    </row>
    <row r="19" spans="1:13" ht="12.75">
      <c r="A19">
        <v>542</v>
      </c>
      <c r="B19" s="10">
        <v>40281</v>
      </c>
      <c r="D19">
        <v>14.7</v>
      </c>
      <c r="E19">
        <f t="shared" si="0"/>
        <v>0</v>
      </c>
      <c r="G19">
        <v>16.7</v>
      </c>
      <c r="H19">
        <v>3.1</v>
      </c>
      <c r="I19">
        <v>9.1</v>
      </c>
      <c r="J19">
        <v>-1.5</v>
      </c>
      <c r="K19">
        <v>4.3</v>
      </c>
      <c r="L19">
        <v>42</v>
      </c>
      <c r="M19">
        <f t="shared" si="1"/>
        <v>1</v>
      </c>
    </row>
    <row r="20" spans="1:13" ht="12.75">
      <c r="A20">
        <v>542</v>
      </c>
      <c r="B20" s="10">
        <v>40282</v>
      </c>
      <c r="D20">
        <v>14.2</v>
      </c>
      <c r="E20">
        <f t="shared" si="0"/>
        <v>0.5</v>
      </c>
      <c r="F20">
        <f aca="true" t="shared" si="2" ref="F20:F64">+AVERAGE(E16:E20)</f>
        <v>0.46000000000000013</v>
      </c>
      <c r="G20">
        <v>16.7</v>
      </c>
      <c r="H20">
        <v>-9.3</v>
      </c>
      <c r="I20">
        <v>3.4</v>
      </c>
      <c r="J20">
        <v>-9.7</v>
      </c>
      <c r="K20">
        <v>-2.4</v>
      </c>
      <c r="L20">
        <v>43</v>
      </c>
      <c r="M20">
        <f t="shared" si="1"/>
        <v>-1</v>
      </c>
    </row>
    <row r="21" spans="1:13" ht="12.75">
      <c r="A21">
        <v>542</v>
      </c>
      <c r="B21" s="10">
        <v>40283</v>
      </c>
      <c r="D21">
        <v>13.7</v>
      </c>
      <c r="E21">
        <f t="shared" si="0"/>
        <v>0.5</v>
      </c>
      <c r="F21">
        <f t="shared" si="2"/>
        <v>0.46000000000000013</v>
      </c>
      <c r="G21">
        <v>16.7</v>
      </c>
      <c r="H21">
        <v>-3.6</v>
      </c>
      <c r="I21">
        <v>9.2</v>
      </c>
      <c r="J21">
        <v>-10</v>
      </c>
      <c r="K21">
        <v>-0.2</v>
      </c>
      <c r="L21">
        <v>40</v>
      </c>
      <c r="M21">
        <f t="shared" si="1"/>
        <v>3</v>
      </c>
    </row>
    <row r="22" spans="1:13" ht="12.75">
      <c r="A22">
        <v>542</v>
      </c>
      <c r="B22" s="10">
        <v>40284</v>
      </c>
      <c r="D22">
        <v>12.9</v>
      </c>
      <c r="E22">
        <f t="shared" si="0"/>
        <v>0.7999999999999989</v>
      </c>
      <c r="F22">
        <f t="shared" si="2"/>
        <v>0.5</v>
      </c>
      <c r="G22">
        <v>16.7</v>
      </c>
      <c r="H22">
        <v>-1</v>
      </c>
      <c r="I22">
        <v>10.7</v>
      </c>
      <c r="J22">
        <v>-5.4</v>
      </c>
      <c r="K22">
        <v>1.8</v>
      </c>
      <c r="L22">
        <v>39</v>
      </c>
      <c r="M22">
        <f t="shared" si="1"/>
        <v>1</v>
      </c>
    </row>
    <row r="23" spans="1:13" ht="12.75">
      <c r="A23">
        <v>542</v>
      </c>
      <c r="B23" s="10">
        <v>40285</v>
      </c>
      <c r="D23">
        <v>12.6</v>
      </c>
      <c r="E23">
        <f t="shared" si="0"/>
        <v>0.3000000000000007</v>
      </c>
      <c r="F23">
        <f t="shared" si="2"/>
        <v>0.41999999999999993</v>
      </c>
      <c r="G23">
        <v>16.8</v>
      </c>
      <c r="H23">
        <v>0.7</v>
      </c>
      <c r="I23">
        <v>10.6</v>
      </c>
      <c r="J23">
        <v>-3.3</v>
      </c>
      <c r="K23">
        <v>3.7</v>
      </c>
      <c r="L23">
        <v>37</v>
      </c>
      <c r="M23">
        <f t="shared" si="1"/>
        <v>2</v>
      </c>
    </row>
    <row r="24" spans="1:13" ht="12.75">
      <c r="A24">
        <v>542</v>
      </c>
      <c r="B24" s="10">
        <v>40286</v>
      </c>
      <c r="D24">
        <v>12.9</v>
      </c>
      <c r="E24">
        <f t="shared" si="0"/>
        <v>-0.3000000000000007</v>
      </c>
      <c r="F24">
        <f t="shared" si="2"/>
        <v>0.35999999999999976</v>
      </c>
      <c r="G24">
        <v>17</v>
      </c>
      <c r="H24">
        <v>-1.8</v>
      </c>
      <c r="I24">
        <v>9.7</v>
      </c>
      <c r="J24">
        <v>-2.5</v>
      </c>
      <c r="K24">
        <v>1.5</v>
      </c>
      <c r="L24">
        <v>37</v>
      </c>
      <c r="M24">
        <f t="shared" si="1"/>
        <v>0</v>
      </c>
    </row>
    <row r="25" spans="1:13" ht="12.75">
      <c r="A25">
        <v>542</v>
      </c>
      <c r="B25" s="10">
        <v>40287</v>
      </c>
      <c r="D25">
        <v>12.5</v>
      </c>
      <c r="E25">
        <f t="shared" si="0"/>
        <v>0.40000000000000036</v>
      </c>
      <c r="F25">
        <f t="shared" si="2"/>
        <v>0.33999999999999986</v>
      </c>
      <c r="G25">
        <v>17.1</v>
      </c>
      <c r="H25">
        <v>-2.9</v>
      </c>
      <c r="I25">
        <v>11.2</v>
      </c>
      <c r="J25">
        <v>-4.4</v>
      </c>
      <c r="K25">
        <v>2.2</v>
      </c>
      <c r="L25">
        <v>36</v>
      </c>
      <c r="M25">
        <f t="shared" si="1"/>
        <v>1</v>
      </c>
    </row>
    <row r="26" spans="1:13" ht="12.75">
      <c r="A26">
        <v>542</v>
      </c>
      <c r="B26" s="10">
        <v>40288</v>
      </c>
      <c r="D26">
        <v>11.9</v>
      </c>
      <c r="E26">
        <f t="shared" si="0"/>
        <v>0.5999999999999996</v>
      </c>
      <c r="F26">
        <f t="shared" si="2"/>
        <v>0.35999999999999976</v>
      </c>
      <c r="G26">
        <v>17.1</v>
      </c>
      <c r="H26">
        <v>-1.6</v>
      </c>
      <c r="I26">
        <v>11</v>
      </c>
      <c r="J26">
        <v>-4.4</v>
      </c>
      <c r="K26">
        <v>2.6</v>
      </c>
      <c r="L26">
        <v>34</v>
      </c>
      <c r="M26">
        <f t="shared" si="1"/>
        <v>2</v>
      </c>
    </row>
    <row r="27" spans="1:13" ht="12.75">
      <c r="A27">
        <v>542</v>
      </c>
      <c r="B27" s="10">
        <v>40289</v>
      </c>
      <c r="D27">
        <v>11.5</v>
      </c>
      <c r="E27">
        <f t="shared" si="0"/>
        <v>0.40000000000000036</v>
      </c>
      <c r="F27">
        <f t="shared" si="2"/>
        <v>0.2800000000000001</v>
      </c>
      <c r="G27">
        <v>17.1</v>
      </c>
      <c r="H27">
        <v>-1.3</v>
      </c>
      <c r="I27">
        <v>11.8</v>
      </c>
      <c r="J27">
        <v>-3.1</v>
      </c>
      <c r="K27">
        <v>2.6</v>
      </c>
      <c r="L27">
        <v>32</v>
      </c>
      <c r="M27">
        <f t="shared" si="1"/>
        <v>2</v>
      </c>
    </row>
    <row r="28" spans="1:13" ht="12.75">
      <c r="A28">
        <v>542</v>
      </c>
      <c r="B28" s="10">
        <v>40290</v>
      </c>
      <c r="D28">
        <v>11.4</v>
      </c>
      <c r="E28">
        <f t="shared" si="0"/>
        <v>0.09999999999999964</v>
      </c>
      <c r="F28">
        <f t="shared" si="2"/>
        <v>0.23999999999999985</v>
      </c>
      <c r="G28">
        <v>17.2</v>
      </c>
      <c r="H28">
        <v>1.8</v>
      </c>
      <c r="I28">
        <v>11.2</v>
      </c>
      <c r="J28">
        <v>-1.9</v>
      </c>
      <c r="K28">
        <v>3.8</v>
      </c>
      <c r="L28">
        <v>30</v>
      </c>
      <c r="M28">
        <f t="shared" si="1"/>
        <v>2</v>
      </c>
    </row>
    <row r="29" spans="1:13" ht="12.75">
      <c r="A29">
        <v>542</v>
      </c>
      <c r="B29" s="10">
        <v>40291</v>
      </c>
      <c r="D29">
        <v>11.3</v>
      </c>
      <c r="E29">
        <f t="shared" si="0"/>
        <v>0.09999999999999964</v>
      </c>
      <c r="F29">
        <f t="shared" si="2"/>
        <v>0.31999999999999995</v>
      </c>
      <c r="G29">
        <v>17.3</v>
      </c>
      <c r="H29">
        <v>-2.9</v>
      </c>
      <c r="I29">
        <v>6.3</v>
      </c>
      <c r="J29">
        <v>-2.9</v>
      </c>
      <c r="K29">
        <v>0.7</v>
      </c>
      <c r="L29">
        <v>30</v>
      </c>
      <c r="M29">
        <f t="shared" si="1"/>
        <v>0</v>
      </c>
    </row>
    <row r="30" spans="1:13" ht="12.75">
      <c r="A30">
        <v>542</v>
      </c>
      <c r="B30" s="10">
        <v>40292</v>
      </c>
      <c r="D30">
        <v>12.1</v>
      </c>
      <c r="E30">
        <f t="shared" si="0"/>
        <v>-0.7999999999999989</v>
      </c>
      <c r="F30">
        <f t="shared" si="2"/>
        <v>0.08000000000000007</v>
      </c>
      <c r="G30">
        <v>18.2</v>
      </c>
      <c r="H30">
        <v>-2.9</v>
      </c>
      <c r="I30">
        <v>-1.8</v>
      </c>
      <c r="J30">
        <v>-4.6</v>
      </c>
      <c r="K30">
        <v>-3.2</v>
      </c>
      <c r="L30">
        <v>42</v>
      </c>
      <c r="M30">
        <f t="shared" si="1"/>
        <v>-12</v>
      </c>
    </row>
    <row r="31" spans="1:13" ht="12.75">
      <c r="A31">
        <v>542</v>
      </c>
      <c r="B31" s="10">
        <v>40293</v>
      </c>
      <c r="D31">
        <v>12.3</v>
      </c>
      <c r="E31">
        <f t="shared" si="0"/>
        <v>-0.20000000000000107</v>
      </c>
      <c r="F31">
        <f t="shared" si="2"/>
        <v>-0.08000000000000007</v>
      </c>
      <c r="G31">
        <v>18.4</v>
      </c>
      <c r="H31">
        <v>-5.1</v>
      </c>
      <c r="I31">
        <v>3.3</v>
      </c>
      <c r="J31">
        <v>-6.3</v>
      </c>
      <c r="K31">
        <v>-2.1</v>
      </c>
      <c r="L31">
        <v>38</v>
      </c>
      <c r="M31">
        <f t="shared" si="1"/>
        <v>4</v>
      </c>
    </row>
    <row r="32" spans="1:13" ht="12.75">
      <c r="A32">
        <v>542</v>
      </c>
      <c r="B32" s="10">
        <v>40294</v>
      </c>
      <c r="D32">
        <v>12.6</v>
      </c>
      <c r="E32">
        <f t="shared" si="0"/>
        <v>-0.29999999999999893</v>
      </c>
      <c r="F32">
        <f t="shared" si="2"/>
        <v>-0.21999999999999992</v>
      </c>
      <c r="G32">
        <v>18.7</v>
      </c>
      <c r="H32">
        <v>-1.8</v>
      </c>
      <c r="I32">
        <v>6.5</v>
      </c>
      <c r="J32">
        <v>-6.7</v>
      </c>
      <c r="K32">
        <v>-0.7</v>
      </c>
      <c r="L32">
        <v>38</v>
      </c>
      <c r="M32">
        <f t="shared" si="1"/>
        <v>0</v>
      </c>
    </row>
    <row r="33" spans="1:13" ht="12.75">
      <c r="A33">
        <v>542</v>
      </c>
      <c r="B33" s="10">
        <v>40295</v>
      </c>
      <c r="D33">
        <v>12.6</v>
      </c>
      <c r="E33">
        <f t="shared" si="0"/>
        <v>0</v>
      </c>
      <c r="F33">
        <f t="shared" si="2"/>
        <v>-0.23999999999999985</v>
      </c>
      <c r="G33">
        <v>18.8</v>
      </c>
      <c r="H33">
        <v>-6.2</v>
      </c>
      <c r="I33">
        <v>4.9</v>
      </c>
      <c r="J33">
        <v>-6.2</v>
      </c>
      <c r="K33">
        <v>-0.7</v>
      </c>
      <c r="L33">
        <v>35</v>
      </c>
      <c r="M33">
        <f t="shared" si="1"/>
        <v>3</v>
      </c>
    </row>
    <row r="34" spans="1:13" ht="12.75">
      <c r="A34">
        <v>542</v>
      </c>
      <c r="B34" s="10">
        <v>40296</v>
      </c>
      <c r="D34">
        <v>12.4</v>
      </c>
      <c r="E34">
        <f t="shared" si="0"/>
        <v>0.1999999999999993</v>
      </c>
      <c r="F34">
        <f t="shared" si="2"/>
        <v>-0.21999999999999992</v>
      </c>
      <c r="G34">
        <v>18.9</v>
      </c>
      <c r="H34">
        <v>1.9</v>
      </c>
      <c r="I34">
        <v>10.4</v>
      </c>
      <c r="J34">
        <v>-7.8</v>
      </c>
      <c r="K34">
        <v>2.3</v>
      </c>
      <c r="L34">
        <v>32</v>
      </c>
      <c r="M34">
        <f t="shared" si="1"/>
        <v>3</v>
      </c>
    </row>
    <row r="35" spans="1:13" ht="12.75">
      <c r="A35">
        <v>542</v>
      </c>
      <c r="B35" s="10">
        <v>40297</v>
      </c>
      <c r="D35">
        <v>12.2</v>
      </c>
      <c r="E35">
        <f t="shared" si="0"/>
        <v>0.20000000000000107</v>
      </c>
      <c r="F35">
        <f t="shared" si="2"/>
        <v>-0.019999999999999928</v>
      </c>
      <c r="G35">
        <v>18.9</v>
      </c>
      <c r="H35">
        <v>0.8</v>
      </c>
      <c r="I35">
        <v>9.6</v>
      </c>
      <c r="J35">
        <v>0.1</v>
      </c>
      <c r="K35">
        <v>4.8</v>
      </c>
      <c r="L35">
        <v>31</v>
      </c>
      <c r="M35">
        <f t="shared" si="1"/>
        <v>1</v>
      </c>
    </row>
    <row r="36" spans="1:13" ht="12.75">
      <c r="A36">
        <v>542</v>
      </c>
      <c r="B36" s="10">
        <v>40298</v>
      </c>
      <c r="D36">
        <v>12.3</v>
      </c>
      <c r="E36">
        <f t="shared" si="0"/>
        <v>-0.10000000000000142</v>
      </c>
      <c r="F36">
        <f t="shared" si="2"/>
        <v>0</v>
      </c>
      <c r="G36">
        <v>19.1</v>
      </c>
      <c r="H36">
        <v>-9.9</v>
      </c>
      <c r="I36">
        <v>1.6</v>
      </c>
      <c r="J36">
        <v>-11</v>
      </c>
      <c r="K36">
        <v>-5.4</v>
      </c>
      <c r="L36">
        <v>35</v>
      </c>
      <c r="M36">
        <f t="shared" si="1"/>
        <v>-4</v>
      </c>
    </row>
    <row r="37" spans="1:13" ht="12.75">
      <c r="A37">
        <v>542</v>
      </c>
      <c r="B37" s="10">
        <v>40299</v>
      </c>
      <c r="D37">
        <v>12.7</v>
      </c>
      <c r="E37">
        <f t="shared" si="0"/>
        <v>-0.3999999999999986</v>
      </c>
      <c r="F37">
        <f t="shared" si="2"/>
        <v>-0.019999999999999928</v>
      </c>
      <c r="G37">
        <v>19.4</v>
      </c>
      <c r="H37">
        <v>-7.5</v>
      </c>
      <c r="I37">
        <v>-0.9</v>
      </c>
      <c r="J37">
        <v>-10.1</v>
      </c>
      <c r="K37">
        <v>-6.5</v>
      </c>
      <c r="L37">
        <v>36</v>
      </c>
      <c r="M37">
        <f t="shared" si="1"/>
        <v>-1</v>
      </c>
    </row>
    <row r="38" spans="1:13" ht="12.75">
      <c r="A38">
        <v>542</v>
      </c>
      <c r="B38" s="10">
        <v>40300</v>
      </c>
      <c r="D38">
        <v>12.9</v>
      </c>
      <c r="E38">
        <f t="shared" si="0"/>
        <v>-0.20000000000000107</v>
      </c>
      <c r="F38">
        <f t="shared" si="2"/>
        <v>-0.060000000000000143</v>
      </c>
      <c r="G38">
        <v>19.6</v>
      </c>
      <c r="H38">
        <v>-8.7</v>
      </c>
      <c r="I38">
        <v>2.1</v>
      </c>
      <c r="J38">
        <v>-11.4</v>
      </c>
      <c r="K38">
        <v>-5.1</v>
      </c>
      <c r="L38">
        <v>34</v>
      </c>
      <c r="M38">
        <f t="shared" si="1"/>
        <v>2</v>
      </c>
    </row>
    <row r="39" spans="1:13" ht="12.75">
      <c r="A39">
        <v>542</v>
      </c>
      <c r="B39" s="10">
        <v>40301</v>
      </c>
      <c r="D39">
        <v>13</v>
      </c>
      <c r="E39">
        <f t="shared" si="0"/>
        <v>-0.09999999999999964</v>
      </c>
      <c r="F39">
        <f t="shared" si="2"/>
        <v>-0.11999999999999993</v>
      </c>
      <c r="G39">
        <v>19.7</v>
      </c>
      <c r="H39">
        <v>-6.8</v>
      </c>
      <c r="I39">
        <v>2.1</v>
      </c>
      <c r="J39">
        <v>-11.9</v>
      </c>
      <c r="K39">
        <v>-5</v>
      </c>
      <c r="L39">
        <v>37</v>
      </c>
      <c r="M39">
        <f t="shared" si="1"/>
        <v>-3</v>
      </c>
    </row>
    <row r="40" spans="1:13" ht="12.75">
      <c r="A40">
        <v>542</v>
      </c>
      <c r="B40" s="10">
        <v>40302</v>
      </c>
      <c r="D40">
        <v>13</v>
      </c>
      <c r="E40">
        <f t="shared" si="0"/>
        <v>0</v>
      </c>
      <c r="F40">
        <f t="shared" si="2"/>
        <v>-0.16000000000000014</v>
      </c>
      <c r="G40">
        <v>19.8</v>
      </c>
      <c r="H40">
        <v>-5</v>
      </c>
      <c r="I40">
        <v>7.5</v>
      </c>
      <c r="J40">
        <v>-7.1</v>
      </c>
      <c r="K40">
        <v>-0.9</v>
      </c>
      <c r="L40">
        <v>33</v>
      </c>
      <c r="M40">
        <f t="shared" si="1"/>
        <v>4</v>
      </c>
    </row>
    <row r="41" spans="1:13" ht="12.75">
      <c r="A41">
        <v>542</v>
      </c>
      <c r="B41" s="10">
        <v>40303</v>
      </c>
      <c r="D41">
        <v>12.7</v>
      </c>
      <c r="E41">
        <f t="shared" si="0"/>
        <v>0.3000000000000007</v>
      </c>
      <c r="F41">
        <f t="shared" si="2"/>
        <v>-0.07999999999999971</v>
      </c>
      <c r="G41">
        <v>19.9</v>
      </c>
      <c r="H41">
        <v>-2</v>
      </c>
      <c r="I41">
        <v>10</v>
      </c>
      <c r="J41">
        <v>-5.1</v>
      </c>
      <c r="K41">
        <v>2.9</v>
      </c>
      <c r="L41">
        <v>31</v>
      </c>
      <c r="M41">
        <f t="shared" si="1"/>
        <v>2</v>
      </c>
    </row>
    <row r="42" spans="1:13" ht="12.75">
      <c r="A42">
        <v>542</v>
      </c>
      <c r="B42" s="10">
        <v>40304</v>
      </c>
      <c r="D42">
        <v>11.9</v>
      </c>
      <c r="E42">
        <f t="shared" si="0"/>
        <v>0.7999999999999989</v>
      </c>
      <c r="F42">
        <f t="shared" si="2"/>
        <v>0.15999999999999978</v>
      </c>
      <c r="G42">
        <v>19.9</v>
      </c>
      <c r="H42">
        <v>5.9</v>
      </c>
      <c r="I42">
        <v>10.8</v>
      </c>
      <c r="J42">
        <v>-3</v>
      </c>
      <c r="K42">
        <v>5</v>
      </c>
      <c r="L42">
        <v>28</v>
      </c>
      <c r="M42">
        <f t="shared" si="1"/>
        <v>3</v>
      </c>
    </row>
    <row r="43" spans="1:13" ht="12.75">
      <c r="A43">
        <v>542</v>
      </c>
      <c r="B43" s="10">
        <v>40305</v>
      </c>
      <c r="D43">
        <v>11.9</v>
      </c>
      <c r="E43">
        <f t="shared" si="0"/>
        <v>0</v>
      </c>
      <c r="F43">
        <f t="shared" si="2"/>
        <v>0.2</v>
      </c>
      <c r="G43">
        <v>19.9</v>
      </c>
      <c r="H43">
        <v>-7</v>
      </c>
      <c r="I43">
        <v>7</v>
      </c>
      <c r="J43">
        <v>-7</v>
      </c>
      <c r="K43">
        <v>0.7</v>
      </c>
      <c r="L43">
        <v>31</v>
      </c>
      <c r="M43">
        <f t="shared" si="1"/>
        <v>-3</v>
      </c>
    </row>
    <row r="44" spans="1:13" ht="12.75">
      <c r="A44">
        <v>542</v>
      </c>
      <c r="B44" s="10">
        <v>40306</v>
      </c>
      <c r="D44">
        <v>11.6</v>
      </c>
      <c r="E44">
        <f t="shared" si="0"/>
        <v>0.3000000000000007</v>
      </c>
      <c r="F44">
        <f t="shared" si="2"/>
        <v>0.2800000000000001</v>
      </c>
      <c r="G44">
        <v>20</v>
      </c>
      <c r="H44">
        <v>-5.4</v>
      </c>
      <c r="I44">
        <v>5.3</v>
      </c>
      <c r="J44">
        <v>-8.7</v>
      </c>
      <c r="K44">
        <v>-2.4</v>
      </c>
      <c r="L44">
        <v>28</v>
      </c>
      <c r="M44">
        <f t="shared" si="1"/>
        <v>3</v>
      </c>
    </row>
    <row r="45" spans="1:13" ht="12.75">
      <c r="A45">
        <v>542</v>
      </c>
      <c r="B45" s="10">
        <v>40307</v>
      </c>
      <c r="D45">
        <v>10.9</v>
      </c>
      <c r="E45">
        <f t="shared" si="0"/>
        <v>0.6999999999999993</v>
      </c>
      <c r="F45">
        <f t="shared" si="2"/>
        <v>0.41999999999999993</v>
      </c>
      <c r="G45">
        <v>20</v>
      </c>
      <c r="H45">
        <v>4.1</v>
      </c>
      <c r="I45">
        <v>9</v>
      </c>
      <c r="J45">
        <v>-6.1</v>
      </c>
      <c r="K45">
        <v>2.8</v>
      </c>
      <c r="L45">
        <v>25</v>
      </c>
      <c r="M45">
        <f t="shared" si="1"/>
        <v>3</v>
      </c>
    </row>
    <row r="46" spans="1:13" ht="12.75">
      <c r="A46">
        <v>542</v>
      </c>
      <c r="B46" s="10">
        <v>40308</v>
      </c>
      <c r="D46">
        <v>9.5</v>
      </c>
      <c r="E46">
        <f t="shared" si="0"/>
        <v>1.4000000000000004</v>
      </c>
      <c r="F46">
        <f t="shared" si="2"/>
        <v>0.6399999999999999</v>
      </c>
      <c r="G46">
        <v>20</v>
      </c>
      <c r="H46">
        <v>1.1</v>
      </c>
      <c r="I46">
        <v>12.3</v>
      </c>
      <c r="J46">
        <v>-1</v>
      </c>
      <c r="K46">
        <v>5.4</v>
      </c>
      <c r="L46">
        <v>21</v>
      </c>
      <c r="M46">
        <f t="shared" si="1"/>
        <v>4</v>
      </c>
    </row>
    <row r="47" spans="1:13" ht="12.75">
      <c r="A47">
        <v>542</v>
      </c>
      <c r="B47" s="10">
        <v>40309</v>
      </c>
      <c r="D47">
        <v>9.2</v>
      </c>
      <c r="E47">
        <f t="shared" si="0"/>
        <v>0.3000000000000007</v>
      </c>
      <c r="F47">
        <f t="shared" si="2"/>
        <v>0.5400000000000003</v>
      </c>
      <c r="G47">
        <v>20</v>
      </c>
      <c r="H47">
        <v>0.4</v>
      </c>
      <c r="I47">
        <v>6</v>
      </c>
      <c r="J47">
        <v>-2</v>
      </c>
      <c r="K47">
        <v>1.3</v>
      </c>
      <c r="L47">
        <v>22</v>
      </c>
      <c r="M47">
        <f t="shared" si="1"/>
        <v>-1</v>
      </c>
    </row>
    <row r="48" spans="1:13" ht="12.75">
      <c r="A48">
        <v>542</v>
      </c>
      <c r="B48" s="10">
        <v>40310</v>
      </c>
      <c r="D48">
        <v>8.3</v>
      </c>
      <c r="E48">
        <f t="shared" si="0"/>
        <v>0.8999999999999986</v>
      </c>
      <c r="F48">
        <f t="shared" si="2"/>
        <v>0.72</v>
      </c>
      <c r="G48">
        <v>20.1</v>
      </c>
      <c r="H48">
        <v>-4.4</v>
      </c>
      <c r="I48">
        <v>8.8</v>
      </c>
      <c r="J48">
        <v>-4.6</v>
      </c>
      <c r="K48">
        <v>2.4</v>
      </c>
      <c r="L48">
        <v>21</v>
      </c>
      <c r="M48">
        <f t="shared" si="1"/>
        <v>1</v>
      </c>
    </row>
    <row r="49" spans="1:13" ht="12.75">
      <c r="A49">
        <v>542</v>
      </c>
      <c r="B49" s="10">
        <v>40311</v>
      </c>
      <c r="D49">
        <v>8</v>
      </c>
      <c r="E49">
        <f t="shared" si="0"/>
        <v>0.3000000000000007</v>
      </c>
      <c r="F49">
        <f t="shared" si="2"/>
        <v>0.72</v>
      </c>
      <c r="G49">
        <v>20.2</v>
      </c>
      <c r="H49">
        <v>-2.8</v>
      </c>
      <c r="I49">
        <v>5.2</v>
      </c>
      <c r="J49">
        <v>-11.5</v>
      </c>
      <c r="K49">
        <v>-2.8</v>
      </c>
      <c r="L49">
        <v>19</v>
      </c>
      <c r="M49">
        <f t="shared" si="1"/>
        <v>2</v>
      </c>
    </row>
    <row r="50" spans="1:13" ht="12.75">
      <c r="A50">
        <v>542</v>
      </c>
      <c r="B50" s="10">
        <v>40312</v>
      </c>
      <c r="D50">
        <v>8.1</v>
      </c>
      <c r="E50">
        <f t="shared" si="0"/>
        <v>-0.09999999999999964</v>
      </c>
      <c r="F50">
        <f t="shared" si="2"/>
        <v>0.5600000000000002</v>
      </c>
      <c r="G50">
        <v>20.4</v>
      </c>
      <c r="H50">
        <v>-1.3</v>
      </c>
      <c r="I50">
        <v>5.5</v>
      </c>
      <c r="J50">
        <v>-5.5</v>
      </c>
      <c r="K50">
        <v>-0.8</v>
      </c>
      <c r="L50">
        <v>22</v>
      </c>
      <c r="M50">
        <f t="shared" si="1"/>
        <v>-3</v>
      </c>
    </row>
    <row r="51" spans="1:13" ht="12.75">
      <c r="A51">
        <v>542</v>
      </c>
      <c r="B51" s="10">
        <v>40313</v>
      </c>
      <c r="D51">
        <v>8.4</v>
      </c>
      <c r="E51">
        <f t="shared" si="0"/>
        <v>-0.3000000000000007</v>
      </c>
      <c r="F51">
        <f t="shared" si="2"/>
        <v>0.21999999999999992</v>
      </c>
      <c r="G51">
        <v>20.9</v>
      </c>
      <c r="H51">
        <v>-0.4</v>
      </c>
      <c r="I51">
        <v>7.7</v>
      </c>
      <c r="J51">
        <v>-1.5</v>
      </c>
      <c r="K51">
        <v>1.3</v>
      </c>
      <c r="L51">
        <v>23</v>
      </c>
      <c r="M51">
        <f t="shared" si="1"/>
        <v>-1</v>
      </c>
    </row>
    <row r="52" spans="1:13" ht="12.75">
      <c r="A52">
        <v>542</v>
      </c>
      <c r="B52" s="10">
        <v>40314</v>
      </c>
      <c r="D52">
        <v>8.7</v>
      </c>
      <c r="E52">
        <f t="shared" si="0"/>
        <v>-0.29999999999999893</v>
      </c>
      <c r="F52">
        <f t="shared" si="2"/>
        <v>0.1</v>
      </c>
      <c r="G52">
        <v>21.4</v>
      </c>
      <c r="H52">
        <v>-6.3</v>
      </c>
      <c r="I52">
        <v>7.1</v>
      </c>
      <c r="J52">
        <v>-6.4</v>
      </c>
      <c r="K52">
        <v>0.3</v>
      </c>
      <c r="L52">
        <v>22</v>
      </c>
      <c r="M52">
        <f t="shared" si="1"/>
        <v>1</v>
      </c>
    </row>
    <row r="53" spans="1:13" ht="12.75">
      <c r="A53">
        <v>542</v>
      </c>
      <c r="B53" s="10">
        <v>40315</v>
      </c>
      <c r="D53">
        <v>8.4</v>
      </c>
      <c r="E53">
        <f t="shared" si="0"/>
        <v>0.29999999999999893</v>
      </c>
      <c r="F53">
        <f t="shared" si="2"/>
        <v>-0.019999999999999928</v>
      </c>
      <c r="G53">
        <v>21.4</v>
      </c>
      <c r="H53">
        <v>-2</v>
      </c>
      <c r="I53">
        <v>11.5</v>
      </c>
      <c r="J53">
        <v>-7.5</v>
      </c>
      <c r="K53">
        <v>1.1</v>
      </c>
      <c r="L53">
        <v>20</v>
      </c>
      <c r="M53">
        <f t="shared" si="1"/>
        <v>2</v>
      </c>
    </row>
    <row r="54" spans="1:13" ht="12.75">
      <c r="A54">
        <v>542</v>
      </c>
      <c r="B54" s="10">
        <v>40316</v>
      </c>
      <c r="D54">
        <v>7.1</v>
      </c>
      <c r="E54">
        <f t="shared" si="0"/>
        <v>1.3000000000000007</v>
      </c>
      <c r="F54">
        <f t="shared" si="2"/>
        <v>0.18000000000000008</v>
      </c>
      <c r="G54">
        <v>21.4</v>
      </c>
      <c r="H54">
        <v>0.7</v>
      </c>
      <c r="I54">
        <v>14.1</v>
      </c>
      <c r="J54">
        <v>-3.1</v>
      </c>
      <c r="K54">
        <v>4.5</v>
      </c>
      <c r="L54">
        <v>16</v>
      </c>
      <c r="M54">
        <f t="shared" si="1"/>
        <v>4</v>
      </c>
    </row>
    <row r="55" spans="1:13" ht="12.75">
      <c r="A55">
        <v>542</v>
      </c>
      <c r="B55" s="10">
        <v>40317</v>
      </c>
      <c r="D55">
        <v>6.1</v>
      </c>
      <c r="E55">
        <f t="shared" si="0"/>
        <v>1</v>
      </c>
      <c r="F55">
        <f t="shared" si="2"/>
        <v>0.4</v>
      </c>
      <c r="G55">
        <v>21.5</v>
      </c>
      <c r="H55">
        <v>-0.6</v>
      </c>
      <c r="I55">
        <v>9</v>
      </c>
      <c r="J55">
        <v>-0.8</v>
      </c>
      <c r="K55">
        <v>3.4</v>
      </c>
      <c r="L55">
        <v>14</v>
      </c>
      <c r="M55">
        <f t="shared" si="1"/>
        <v>2</v>
      </c>
    </row>
    <row r="56" spans="1:13" ht="12.75">
      <c r="A56">
        <v>542</v>
      </c>
      <c r="B56" s="10">
        <v>40318</v>
      </c>
      <c r="D56">
        <v>6.2</v>
      </c>
      <c r="E56">
        <f t="shared" si="0"/>
        <v>-0.10000000000000053</v>
      </c>
      <c r="F56">
        <f t="shared" si="2"/>
        <v>0.44000000000000006</v>
      </c>
      <c r="G56">
        <v>21.6</v>
      </c>
      <c r="H56">
        <v>1.2</v>
      </c>
      <c r="I56">
        <v>5.2</v>
      </c>
      <c r="J56">
        <v>-0.6</v>
      </c>
      <c r="K56">
        <v>1.4</v>
      </c>
      <c r="L56">
        <v>15</v>
      </c>
      <c r="M56">
        <f t="shared" si="1"/>
        <v>-1</v>
      </c>
    </row>
    <row r="57" spans="1:13" ht="12.75">
      <c r="A57">
        <v>542</v>
      </c>
      <c r="B57" s="10">
        <v>40319</v>
      </c>
      <c r="D57">
        <v>4.8</v>
      </c>
      <c r="E57">
        <f t="shared" si="0"/>
        <v>1.4000000000000004</v>
      </c>
      <c r="F57">
        <f t="shared" si="2"/>
        <v>0.7799999999999999</v>
      </c>
      <c r="G57">
        <v>21.6</v>
      </c>
      <c r="H57">
        <v>-0.3</v>
      </c>
      <c r="I57">
        <v>11.5</v>
      </c>
      <c r="J57">
        <v>-0.4</v>
      </c>
      <c r="K57">
        <v>4.6</v>
      </c>
      <c r="L57">
        <v>10</v>
      </c>
      <c r="M57">
        <f t="shared" si="1"/>
        <v>5</v>
      </c>
    </row>
    <row r="58" spans="1:13" ht="12.75">
      <c r="A58">
        <v>542</v>
      </c>
      <c r="B58" s="10">
        <v>40320</v>
      </c>
      <c r="D58">
        <v>3.1</v>
      </c>
      <c r="E58">
        <f t="shared" si="0"/>
        <v>1.6999999999999997</v>
      </c>
      <c r="F58">
        <f t="shared" si="2"/>
        <v>1.06</v>
      </c>
      <c r="G58">
        <v>21.6</v>
      </c>
      <c r="H58">
        <v>8</v>
      </c>
      <c r="I58">
        <v>14.8</v>
      </c>
      <c r="J58">
        <v>-1.3</v>
      </c>
      <c r="K58">
        <v>8</v>
      </c>
      <c r="L58">
        <v>6</v>
      </c>
      <c r="M58">
        <f t="shared" si="1"/>
        <v>4</v>
      </c>
    </row>
    <row r="59" spans="1:13" ht="12.75">
      <c r="A59">
        <v>542</v>
      </c>
      <c r="B59" s="10">
        <v>40321</v>
      </c>
      <c r="D59">
        <v>1.8</v>
      </c>
      <c r="E59">
        <f t="shared" si="0"/>
        <v>1.3</v>
      </c>
      <c r="F59">
        <f t="shared" si="2"/>
        <v>1.06</v>
      </c>
      <c r="G59">
        <v>21.6</v>
      </c>
      <c r="H59">
        <v>4.9</v>
      </c>
      <c r="I59">
        <v>12.6</v>
      </c>
      <c r="J59">
        <v>2.6</v>
      </c>
      <c r="K59">
        <v>8.3</v>
      </c>
      <c r="L59">
        <v>2</v>
      </c>
      <c r="M59">
        <f t="shared" si="1"/>
        <v>4</v>
      </c>
    </row>
    <row r="60" spans="1:13" ht="12.75">
      <c r="A60">
        <v>542</v>
      </c>
      <c r="B60" s="10">
        <v>40322</v>
      </c>
      <c r="D60">
        <v>1</v>
      </c>
      <c r="E60">
        <f t="shared" si="0"/>
        <v>0.8</v>
      </c>
      <c r="F60">
        <f t="shared" si="2"/>
        <v>1.02</v>
      </c>
      <c r="G60">
        <v>21.6</v>
      </c>
      <c r="H60">
        <v>7.4</v>
      </c>
      <c r="I60">
        <v>14.1</v>
      </c>
      <c r="J60">
        <v>4.3</v>
      </c>
      <c r="K60">
        <v>9</v>
      </c>
      <c r="L60">
        <v>0</v>
      </c>
      <c r="M60">
        <f t="shared" si="1"/>
        <v>2</v>
      </c>
    </row>
    <row r="61" spans="1:12" ht="12.75">
      <c r="A61">
        <v>542</v>
      </c>
      <c r="B61" s="10">
        <v>40323</v>
      </c>
      <c r="D61">
        <v>1.4</v>
      </c>
      <c r="E61">
        <f t="shared" si="0"/>
        <v>-0.3999999999999999</v>
      </c>
      <c r="F61">
        <f t="shared" si="2"/>
        <v>0.9600000000000002</v>
      </c>
      <c r="G61">
        <v>21.6</v>
      </c>
      <c r="H61">
        <v>-4.5</v>
      </c>
      <c r="I61">
        <v>7.3</v>
      </c>
      <c r="J61">
        <v>-4.7</v>
      </c>
      <c r="K61">
        <v>0.7</v>
      </c>
      <c r="L61">
        <v>1</v>
      </c>
    </row>
    <row r="62" spans="1:12" ht="12.75">
      <c r="A62">
        <v>542</v>
      </c>
      <c r="B62" s="10">
        <v>40324</v>
      </c>
      <c r="D62">
        <v>0.9</v>
      </c>
      <c r="E62">
        <f t="shared" si="0"/>
        <v>0.4999999999999999</v>
      </c>
      <c r="F62">
        <f t="shared" si="2"/>
        <v>0.78</v>
      </c>
      <c r="G62">
        <v>21.6</v>
      </c>
      <c r="H62">
        <v>-0.9</v>
      </c>
      <c r="I62">
        <v>11.2</v>
      </c>
      <c r="J62">
        <v>-5.2</v>
      </c>
      <c r="K62">
        <v>2.9</v>
      </c>
      <c r="L62">
        <v>1</v>
      </c>
    </row>
    <row r="63" spans="1:12" ht="12.75">
      <c r="A63">
        <v>542</v>
      </c>
      <c r="B63" s="10">
        <v>40325</v>
      </c>
      <c r="D63">
        <v>0.3</v>
      </c>
      <c r="E63">
        <f t="shared" si="0"/>
        <v>0.6000000000000001</v>
      </c>
      <c r="F63">
        <f t="shared" si="2"/>
        <v>0.56</v>
      </c>
      <c r="G63">
        <v>21.6</v>
      </c>
      <c r="H63">
        <v>7.4</v>
      </c>
      <c r="I63">
        <v>15.6</v>
      </c>
      <c r="J63">
        <v>-1.7</v>
      </c>
      <c r="K63">
        <v>8.4</v>
      </c>
      <c r="L63">
        <v>0</v>
      </c>
    </row>
    <row r="64" spans="1:13" ht="12.75">
      <c r="A64" s="9">
        <v>542</v>
      </c>
      <c r="B64" s="13">
        <v>40326</v>
      </c>
      <c r="C64" s="9"/>
      <c r="D64" s="9">
        <v>0</v>
      </c>
      <c r="E64" s="9">
        <f t="shared" si="0"/>
        <v>0.3</v>
      </c>
      <c r="F64" s="9">
        <f t="shared" si="2"/>
        <v>0.36</v>
      </c>
      <c r="G64" s="9">
        <v>21.6</v>
      </c>
      <c r="H64" s="9">
        <v>10</v>
      </c>
      <c r="I64" s="9">
        <v>17.6</v>
      </c>
      <c r="J64" s="9">
        <v>2.5</v>
      </c>
      <c r="K64" s="9">
        <v>10.1</v>
      </c>
      <c r="L64" s="9">
        <v>0</v>
      </c>
      <c r="M64" s="9"/>
    </row>
    <row r="65" spans="4:13" ht="12.75">
      <c r="D65" s="14" t="s">
        <v>31</v>
      </c>
      <c r="E65" s="15">
        <f>AVERAGE(E16:E64)</f>
        <v>0.3367346938775511</v>
      </c>
      <c r="F65" s="15">
        <f>AVERAGE(F16:F64)</f>
        <v>0.32755555555555554</v>
      </c>
      <c r="G65">
        <f>G64-G15</f>
        <v>5</v>
      </c>
      <c r="H65" t="s">
        <v>32</v>
      </c>
      <c r="J65" s="14" t="s">
        <v>33</v>
      </c>
      <c r="K65" s="16">
        <f>AVERAGE(K15:K64)</f>
        <v>1.48</v>
      </c>
      <c r="L65" s="14" t="s">
        <v>34</v>
      </c>
      <c r="M65" s="17">
        <f>AVERAGE(M16:M60)</f>
        <v>1.1111111111111112</v>
      </c>
    </row>
    <row r="66" spans="4:7" ht="12.75">
      <c r="D66" s="14" t="s">
        <v>36</v>
      </c>
      <c r="E66" s="18">
        <f>MAX(E16:E64)</f>
        <v>1.6999999999999997</v>
      </c>
      <c r="F66" s="18">
        <f>MAX(F16:F64)</f>
        <v>1.06</v>
      </c>
      <c r="G66" s="18"/>
    </row>
    <row r="67" spans="4:7" ht="12.75">
      <c r="D67" s="14" t="s">
        <v>37</v>
      </c>
      <c r="E67" s="16">
        <f>COUNT(E16:E64)</f>
        <v>49</v>
      </c>
      <c r="F67" s="16"/>
      <c r="G67" s="16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1">
      <pane ySplit="5" topLeftCell="A27" activePane="bottomLeft" state="frozen"/>
      <selection pane="topLeft" activeCell="A1" sqref="A1"/>
      <selection pane="bottomLeft" activeCell="F56" sqref="F56"/>
    </sheetView>
  </sheetViews>
  <sheetFormatPr defaultColWidth="9.140625" defaultRowHeight="12.75"/>
  <cols>
    <col min="2" max="2" width="11.8515625" style="0" customWidth="1"/>
    <col min="4" max="13" width="14.7109375" style="0" customWidth="1"/>
  </cols>
  <sheetData>
    <row r="1" ht="12.75">
      <c r="A1" t="s">
        <v>40</v>
      </c>
    </row>
    <row r="2" spans="5:6" ht="12.75">
      <c r="E2" s="2"/>
      <c r="F2" s="3" t="s">
        <v>53</v>
      </c>
    </row>
    <row r="3" spans="5:6" ht="12.75">
      <c r="E3" s="2"/>
      <c r="F3" s="3" t="s">
        <v>54</v>
      </c>
    </row>
    <row r="4" spans="5:6" ht="12.75">
      <c r="E4" s="2" t="s">
        <v>55</v>
      </c>
      <c r="F4" s="35" t="s">
        <v>55</v>
      </c>
    </row>
    <row r="5" spans="1:13" ht="12.75">
      <c r="A5" t="s">
        <v>21</v>
      </c>
      <c r="B5" t="s">
        <v>2</v>
      </c>
      <c r="C5" t="s">
        <v>22</v>
      </c>
      <c r="D5" t="s">
        <v>23</v>
      </c>
      <c r="E5" s="2" t="s">
        <v>56</v>
      </c>
      <c r="F5" s="6" t="s">
        <v>56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2" ht="12.75">
      <c r="A6">
        <v>542</v>
      </c>
      <c r="B6" s="10">
        <v>39904</v>
      </c>
      <c r="D6">
        <v>19.7</v>
      </c>
      <c r="G6">
        <v>20.1</v>
      </c>
      <c r="H6">
        <v>-9.3</v>
      </c>
      <c r="I6">
        <v>-3.2</v>
      </c>
      <c r="J6">
        <v>-14</v>
      </c>
      <c r="K6">
        <v>-9.4</v>
      </c>
      <c r="L6">
        <v>63</v>
      </c>
    </row>
    <row r="7" spans="1:12" ht="12.75">
      <c r="A7">
        <v>542</v>
      </c>
      <c r="B7" s="10">
        <v>39905</v>
      </c>
      <c r="D7">
        <v>20.2</v>
      </c>
      <c r="G7">
        <v>20.6</v>
      </c>
      <c r="H7">
        <v>-12.7</v>
      </c>
      <c r="I7">
        <v>-1.3</v>
      </c>
      <c r="J7">
        <v>-12.7</v>
      </c>
      <c r="K7">
        <v>-8.7</v>
      </c>
      <c r="L7">
        <v>69</v>
      </c>
    </row>
    <row r="8" spans="1:12" ht="12.75">
      <c r="A8">
        <v>542</v>
      </c>
      <c r="B8" s="10">
        <v>39906</v>
      </c>
      <c r="D8">
        <v>20.3</v>
      </c>
      <c r="G8">
        <v>20.6</v>
      </c>
      <c r="H8">
        <v>-4.9</v>
      </c>
      <c r="I8">
        <v>2.9</v>
      </c>
      <c r="J8">
        <v>-18.3</v>
      </c>
      <c r="K8">
        <v>-6.4</v>
      </c>
      <c r="L8">
        <v>65</v>
      </c>
    </row>
    <row r="9" spans="1:12" ht="12.75">
      <c r="A9">
        <v>542</v>
      </c>
      <c r="B9" s="10">
        <v>39907</v>
      </c>
      <c r="D9">
        <v>20.9</v>
      </c>
      <c r="G9">
        <v>21.1</v>
      </c>
      <c r="H9">
        <v>-4</v>
      </c>
      <c r="I9">
        <v>2.5</v>
      </c>
      <c r="J9">
        <v>-4.9</v>
      </c>
      <c r="K9">
        <v>-1.9</v>
      </c>
      <c r="L9">
        <v>70</v>
      </c>
    </row>
    <row r="10" spans="1:12" ht="12.75">
      <c r="A10">
        <v>542</v>
      </c>
      <c r="B10" s="10">
        <v>39908</v>
      </c>
      <c r="D10">
        <v>21.1</v>
      </c>
      <c r="G10">
        <v>21.4</v>
      </c>
      <c r="H10">
        <v>-13.3</v>
      </c>
      <c r="I10">
        <v>-0.9</v>
      </c>
      <c r="J10">
        <v>-14</v>
      </c>
      <c r="K10">
        <v>-6.5</v>
      </c>
      <c r="L10">
        <v>70</v>
      </c>
    </row>
    <row r="11" spans="1:12" ht="12.75">
      <c r="A11">
        <v>542</v>
      </c>
      <c r="B11" s="10">
        <v>39909</v>
      </c>
      <c r="D11">
        <v>21.3</v>
      </c>
      <c r="G11">
        <v>21.5</v>
      </c>
      <c r="H11">
        <v>-18.9</v>
      </c>
      <c r="I11">
        <v>-1.7</v>
      </c>
      <c r="J11">
        <v>-18.9</v>
      </c>
      <c r="K11">
        <v>-9.8</v>
      </c>
      <c r="L11">
        <v>68</v>
      </c>
    </row>
    <row r="12" spans="1:12" ht="12.75">
      <c r="A12">
        <v>542</v>
      </c>
      <c r="B12" s="10">
        <v>39910</v>
      </c>
      <c r="D12">
        <v>21.1</v>
      </c>
      <c r="G12">
        <v>21.5</v>
      </c>
      <c r="H12">
        <v>-12.9</v>
      </c>
      <c r="I12">
        <v>5.5</v>
      </c>
      <c r="J12">
        <v>-20.5</v>
      </c>
      <c r="K12">
        <v>-8.1</v>
      </c>
      <c r="L12">
        <v>65</v>
      </c>
    </row>
    <row r="13" spans="1:12" ht="12.75">
      <c r="A13">
        <v>542</v>
      </c>
      <c r="B13" s="10">
        <v>39911</v>
      </c>
      <c r="D13">
        <v>20.6</v>
      </c>
      <c r="G13">
        <v>21.5</v>
      </c>
      <c r="H13">
        <v>-7</v>
      </c>
      <c r="I13">
        <v>8.4</v>
      </c>
      <c r="J13">
        <v>-14.2</v>
      </c>
      <c r="K13">
        <v>-3.5</v>
      </c>
      <c r="L13">
        <v>62</v>
      </c>
    </row>
    <row r="14" spans="1:12" ht="12.75">
      <c r="A14">
        <v>542</v>
      </c>
      <c r="B14" s="10">
        <v>39912</v>
      </c>
      <c r="D14">
        <v>20.2</v>
      </c>
      <c r="G14">
        <v>21.5</v>
      </c>
      <c r="H14">
        <v>-4.2</v>
      </c>
      <c r="I14">
        <v>8.3</v>
      </c>
      <c r="J14">
        <v>-7.8</v>
      </c>
      <c r="K14">
        <v>0.1</v>
      </c>
      <c r="L14">
        <v>60</v>
      </c>
    </row>
    <row r="15" spans="1:12" ht="12.75">
      <c r="A15">
        <v>542</v>
      </c>
      <c r="B15" s="10">
        <v>39913</v>
      </c>
      <c r="D15">
        <v>20.2</v>
      </c>
      <c r="G15">
        <v>21.5</v>
      </c>
      <c r="H15">
        <v>-9.4</v>
      </c>
      <c r="I15">
        <v>2.7</v>
      </c>
      <c r="J15">
        <v>-10</v>
      </c>
      <c r="K15">
        <v>-4</v>
      </c>
      <c r="L15">
        <v>60</v>
      </c>
    </row>
    <row r="16" spans="1:12" ht="12.75">
      <c r="A16">
        <v>542</v>
      </c>
      <c r="B16" s="10">
        <v>39914</v>
      </c>
      <c r="D16">
        <v>20</v>
      </c>
      <c r="G16">
        <v>21.5</v>
      </c>
      <c r="H16">
        <v>0.8</v>
      </c>
      <c r="I16">
        <v>6.8</v>
      </c>
      <c r="J16">
        <v>-10.2</v>
      </c>
      <c r="K16">
        <v>-0.6</v>
      </c>
      <c r="L16">
        <v>59</v>
      </c>
    </row>
    <row r="17" spans="1:12" ht="12.75">
      <c r="A17">
        <v>542</v>
      </c>
      <c r="B17" s="10">
        <v>39915</v>
      </c>
      <c r="D17">
        <v>20.2</v>
      </c>
      <c r="G17">
        <v>21.9</v>
      </c>
      <c r="H17">
        <v>-3.6</v>
      </c>
      <c r="I17">
        <v>5.3</v>
      </c>
      <c r="J17">
        <v>-5.3</v>
      </c>
      <c r="K17">
        <v>-0.5</v>
      </c>
      <c r="L17">
        <v>62</v>
      </c>
    </row>
    <row r="18" spans="1:12" ht="12.75">
      <c r="A18">
        <v>542</v>
      </c>
      <c r="B18" s="10">
        <v>39916</v>
      </c>
      <c r="D18">
        <v>20.7</v>
      </c>
      <c r="G18">
        <v>22.4</v>
      </c>
      <c r="H18">
        <v>-5</v>
      </c>
      <c r="I18">
        <v>2.1</v>
      </c>
      <c r="J18">
        <v>-5</v>
      </c>
      <c r="K18">
        <v>-1.7</v>
      </c>
      <c r="L18">
        <v>69</v>
      </c>
    </row>
    <row r="19" spans="1:12" ht="12.75">
      <c r="A19">
        <v>542</v>
      </c>
      <c r="B19" s="10">
        <v>39917</v>
      </c>
      <c r="D19">
        <v>20.7</v>
      </c>
      <c r="G19">
        <v>22.4</v>
      </c>
      <c r="H19">
        <v>-5.6</v>
      </c>
      <c r="I19">
        <v>8.3</v>
      </c>
      <c r="J19">
        <v>-9.4</v>
      </c>
      <c r="K19">
        <v>-1.2</v>
      </c>
      <c r="L19">
        <v>62</v>
      </c>
    </row>
    <row r="20" spans="1:12" ht="12.75">
      <c r="A20">
        <v>542</v>
      </c>
      <c r="B20" s="10">
        <v>39918</v>
      </c>
      <c r="D20">
        <v>20.7</v>
      </c>
      <c r="G20">
        <v>22.4</v>
      </c>
      <c r="H20">
        <v>2.4</v>
      </c>
      <c r="I20">
        <v>6</v>
      </c>
      <c r="J20">
        <v>-6.9</v>
      </c>
      <c r="K20">
        <v>0.5</v>
      </c>
      <c r="L20">
        <v>61</v>
      </c>
    </row>
    <row r="21" spans="1:12" ht="12.75">
      <c r="A21">
        <v>542</v>
      </c>
      <c r="B21" s="10">
        <v>39919</v>
      </c>
      <c r="D21">
        <v>20.7</v>
      </c>
      <c r="G21">
        <v>22.5</v>
      </c>
      <c r="H21">
        <v>-1.1</v>
      </c>
      <c r="I21">
        <v>8.2</v>
      </c>
      <c r="J21">
        <v>-1.2</v>
      </c>
      <c r="K21">
        <v>2.4</v>
      </c>
      <c r="L21">
        <v>60</v>
      </c>
    </row>
    <row r="22" spans="1:12" ht="12.75">
      <c r="A22">
        <v>542</v>
      </c>
      <c r="B22" s="10">
        <v>39920</v>
      </c>
      <c r="D22">
        <v>21</v>
      </c>
      <c r="G22">
        <v>22.8</v>
      </c>
      <c r="H22">
        <v>-5.2</v>
      </c>
      <c r="I22">
        <v>3</v>
      </c>
      <c r="J22">
        <v>-6.5</v>
      </c>
      <c r="K22">
        <v>-3.3</v>
      </c>
      <c r="L22">
        <v>63</v>
      </c>
    </row>
    <row r="23" spans="1:12" ht="12.75">
      <c r="A23">
        <v>542</v>
      </c>
      <c r="B23" s="10">
        <v>39921</v>
      </c>
      <c r="D23">
        <v>21.8</v>
      </c>
      <c r="G23">
        <v>23.6</v>
      </c>
      <c r="H23">
        <v>-6.4</v>
      </c>
      <c r="I23">
        <v>0.4</v>
      </c>
      <c r="J23">
        <v>-8.2</v>
      </c>
      <c r="K23">
        <v>-4.3</v>
      </c>
      <c r="L23">
        <v>71</v>
      </c>
    </row>
    <row r="24" spans="1:12" ht="12.75">
      <c r="A24" s="11">
        <v>542</v>
      </c>
      <c r="B24" s="12">
        <v>39922</v>
      </c>
      <c r="C24" s="11"/>
      <c r="D24" s="11">
        <v>21.9</v>
      </c>
      <c r="E24" s="11"/>
      <c r="F24" s="11"/>
      <c r="G24" s="11">
        <v>23.8</v>
      </c>
      <c r="H24" s="11">
        <v>-6.1</v>
      </c>
      <c r="I24" s="11">
        <v>3.3</v>
      </c>
      <c r="J24" s="11">
        <v>-6.6</v>
      </c>
      <c r="K24" s="11">
        <v>-2.1</v>
      </c>
      <c r="L24" s="11">
        <v>68</v>
      </c>
    </row>
    <row r="25" spans="1:13" ht="12.75">
      <c r="A25">
        <v>542</v>
      </c>
      <c r="B25" s="10">
        <v>39923</v>
      </c>
      <c r="D25">
        <v>21.7</v>
      </c>
      <c r="E25">
        <f>D24-D25</f>
        <v>0.1999999999999993</v>
      </c>
      <c r="G25">
        <v>23.8</v>
      </c>
      <c r="H25">
        <v>-3.4</v>
      </c>
      <c r="I25">
        <v>7.1</v>
      </c>
      <c r="J25">
        <v>-12.6</v>
      </c>
      <c r="K25">
        <v>-1.9</v>
      </c>
      <c r="L25">
        <v>64</v>
      </c>
      <c r="M25">
        <f>L24-L25</f>
        <v>4</v>
      </c>
    </row>
    <row r="26" spans="1:13" ht="12.75">
      <c r="A26">
        <v>542</v>
      </c>
      <c r="B26" s="10">
        <v>39924</v>
      </c>
      <c r="D26">
        <v>21.6</v>
      </c>
      <c r="E26">
        <f aca="true" t="shared" si="0" ref="E26:E54">D25-D26</f>
        <v>0.09999999999999787</v>
      </c>
      <c r="G26">
        <v>23.8</v>
      </c>
      <c r="H26">
        <v>-2.6</v>
      </c>
      <c r="I26">
        <v>10.3</v>
      </c>
      <c r="J26">
        <v>-5.7</v>
      </c>
      <c r="K26">
        <v>1.6</v>
      </c>
      <c r="L26">
        <v>62</v>
      </c>
      <c r="M26">
        <f aca="true" t="shared" si="1" ref="M26:M53">L25-L26</f>
        <v>2</v>
      </c>
    </row>
    <row r="27" spans="1:13" ht="12.75">
      <c r="A27">
        <v>542</v>
      </c>
      <c r="B27" s="10">
        <v>39925</v>
      </c>
      <c r="D27">
        <v>21.4</v>
      </c>
      <c r="E27">
        <f t="shared" si="0"/>
        <v>0.20000000000000284</v>
      </c>
      <c r="G27">
        <v>23.8</v>
      </c>
      <c r="H27">
        <v>-1.9</v>
      </c>
      <c r="I27">
        <v>12.4</v>
      </c>
      <c r="J27">
        <v>-4.6</v>
      </c>
      <c r="K27">
        <v>3</v>
      </c>
      <c r="L27">
        <v>60</v>
      </c>
      <c r="M27">
        <f t="shared" si="1"/>
        <v>2</v>
      </c>
    </row>
    <row r="28" spans="1:13" ht="12.75">
      <c r="A28">
        <v>542</v>
      </c>
      <c r="B28" s="10">
        <v>39926</v>
      </c>
      <c r="D28">
        <v>21.1</v>
      </c>
      <c r="E28">
        <f t="shared" si="0"/>
        <v>0.29999999999999716</v>
      </c>
      <c r="G28">
        <v>23.8</v>
      </c>
      <c r="H28">
        <v>-1.6</v>
      </c>
      <c r="I28">
        <v>10.5</v>
      </c>
      <c r="J28">
        <v>-3.5</v>
      </c>
      <c r="K28">
        <v>2.7</v>
      </c>
      <c r="L28">
        <v>58</v>
      </c>
      <c r="M28">
        <f t="shared" si="1"/>
        <v>2</v>
      </c>
    </row>
    <row r="29" spans="1:13" ht="12.75">
      <c r="A29">
        <v>542</v>
      </c>
      <c r="B29" s="10">
        <v>39927</v>
      </c>
      <c r="D29">
        <v>20.6</v>
      </c>
      <c r="E29">
        <f t="shared" si="0"/>
        <v>0.5</v>
      </c>
      <c r="F29">
        <f>+AVERAGE(E25:E29)</f>
        <v>0.25999999999999945</v>
      </c>
      <c r="G29">
        <v>23.8</v>
      </c>
      <c r="H29">
        <v>-1.3</v>
      </c>
      <c r="I29">
        <v>11.9</v>
      </c>
      <c r="J29">
        <v>-2.1</v>
      </c>
      <c r="K29">
        <v>3.9</v>
      </c>
      <c r="L29">
        <v>56</v>
      </c>
      <c r="M29">
        <f t="shared" si="1"/>
        <v>2</v>
      </c>
    </row>
    <row r="30" spans="1:13" ht="12.75">
      <c r="A30">
        <v>542</v>
      </c>
      <c r="B30" s="10">
        <v>39928</v>
      </c>
      <c r="D30">
        <v>20.2</v>
      </c>
      <c r="E30">
        <f t="shared" si="0"/>
        <v>0.40000000000000213</v>
      </c>
      <c r="F30">
        <f aca="true" t="shared" si="2" ref="F30:F54">+AVERAGE(E26:E30)</f>
        <v>0.3</v>
      </c>
      <c r="G30">
        <v>23.8</v>
      </c>
      <c r="H30">
        <v>3.4</v>
      </c>
      <c r="I30">
        <v>10</v>
      </c>
      <c r="J30">
        <v>-1.5</v>
      </c>
      <c r="K30">
        <v>4.8</v>
      </c>
      <c r="L30">
        <v>54</v>
      </c>
      <c r="M30">
        <f t="shared" si="1"/>
        <v>2</v>
      </c>
    </row>
    <row r="31" spans="1:13" ht="12.75">
      <c r="A31">
        <v>542</v>
      </c>
      <c r="B31" s="10">
        <v>39929</v>
      </c>
      <c r="D31">
        <v>19.9</v>
      </c>
      <c r="E31">
        <f t="shared" si="0"/>
        <v>0.3000000000000007</v>
      </c>
      <c r="F31">
        <f t="shared" si="2"/>
        <v>0.3400000000000006</v>
      </c>
      <c r="G31">
        <v>23.9</v>
      </c>
      <c r="H31">
        <v>-5.8</v>
      </c>
      <c r="I31">
        <v>8.6</v>
      </c>
      <c r="J31">
        <v>-5.8</v>
      </c>
      <c r="K31">
        <v>3.1</v>
      </c>
      <c r="L31">
        <v>55</v>
      </c>
      <c r="M31">
        <f t="shared" si="1"/>
        <v>-1</v>
      </c>
    </row>
    <row r="32" spans="1:13" ht="12.75">
      <c r="A32">
        <v>542</v>
      </c>
      <c r="B32" s="10">
        <v>39930</v>
      </c>
      <c r="D32">
        <v>19.4</v>
      </c>
      <c r="E32">
        <f t="shared" si="0"/>
        <v>0.5</v>
      </c>
      <c r="F32">
        <f t="shared" si="2"/>
        <v>0.4</v>
      </c>
      <c r="G32">
        <v>23.9</v>
      </c>
      <c r="H32">
        <v>-3.2</v>
      </c>
      <c r="I32">
        <v>4.3</v>
      </c>
      <c r="J32">
        <v>-7.9</v>
      </c>
      <c r="K32">
        <v>-2.2</v>
      </c>
      <c r="L32">
        <v>52</v>
      </c>
      <c r="M32">
        <f t="shared" si="1"/>
        <v>3</v>
      </c>
    </row>
    <row r="33" spans="1:13" ht="12.75">
      <c r="A33">
        <v>542</v>
      </c>
      <c r="B33" s="10">
        <v>39931</v>
      </c>
      <c r="D33">
        <v>19.2</v>
      </c>
      <c r="E33">
        <f t="shared" si="0"/>
        <v>0.1999999999999993</v>
      </c>
      <c r="F33">
        <f t="shared" si="2"/>
        <v>0.38000000000000045</v>
      </c>
      <c r="G33">
        <v>24.1</v>
      </c>
      <c r="H33">
        <v>-2.8</v>
      </c>
      <c r="I33">
        <v>5.9</v>
      </c>
      <c r="J33">
        <v>-11.1</v>
      </c>
      <c r="K33">
        <v>-1.5</v>
      </c>
      <c r="L33">
        <v>52</v>
      </c>
      <c r="M33">
        <f t="shared" si="1"/>
        <v>0</v>
      </c>
    </row>
    <row r="34" spans="1:13" ht="12.75">
      <c r="A34">
        <v>542</v>
      </c>
      <c r="B34" s="10">
        <v>39932</v>
      </c>
      <c r="D34">
        <v>18.6</v>
      </c>
      <c r="E34">
        <f t="shared" si="0"/>
        <v>0.5999999999999979</v>
      </c>
      <c r="F34">
        <f t="shared" si="2"/>
        <v>0.4</v>
      </c>
      <c r="G34">
        <v>24.1</v>
      </c>
      <c r="H34">
        <v>-1.7</v>
      </c>
      <c r="I34">
        <v>10.3</v>
      </c>
      <c r="J34">
        <v>-4.1</v>
      </c>
      <c r="K34">
        <v>1.9</v>
      </c>
      <c r="L34">
        <v>49</v>
      </c>
      <c r="M34">
        <f t="shared" si="1"/>
        <v>3</v>
      </c>
    </row>
    <row r="35" spans="1:13" ht="12.75">
      <c r="A35">
        <v>542</v>
      </c>
      <c r="B35" s="10">
        <v>39933</v>
      </c>
      <c r="D35">
        <v>17.5</v>
      </c>
      <c r="E35">
        <f t="shared" si="0"/>
        <v>1.1000000000000014</v>
      </c>
      <c r="F35">
        <f t="shared" si="2"/>
        <v>0.5399999999999998</v>
      </c>
      <c r="G35">
        <v>24.1</v>
      </c>
      <c r="H35">
        <v>-3.7</v>
      </c>
      <c r="I35">
        <v>11.2</v>
      </c>
      <c r="J35">
        <v>-4.5</v>
      </c>
      <c r="K35">
        <v>2.8</v>
      </c>
      <c r="L35">
        <v>47</v>
      </c>
      <c r="M35">
        <f t="shared" si="1"/>
        <v>2</v>
      </c>
    </row>
    <row r="36" spans="1:13" ht="12.75">
      <c r="A36">
        <v>542</v>
      </c>
      <c r="B36" s="10">
        <v>39934</v>
      </c>
      <c r="D36">
        <v>15.8</v>
      </c>
      <c r="E36">
        <f t="shared" si="0"/>
        <v>1.6999999999999993</v>
      </c>
      <c r="F36">
        <f t="shared" si="2"/>
        <v>0.8199999999999996</v>
      </c>
      <c r="G36">
        <v>24.1</v>
      </c>
      <c r="H36">
        <v>-0.7</v>
      </c>
      <c r="I36">
        <v>10.8</v>
      </c>
      <c r="J36">
        <v>-5.8</v>
      </c>
      <c r="K36">
        <v>2.7</v>
      </c>
      <c r="L36">
        <v>43</v>
      </c>
      <c r="M36">
        <f t="shared" si="1"/>
        <v>4</v>
      </c>
    </row>
    <row r="37" spans="1:13" ht="12.75">
      <c r="A37">
        <v>542</v>
      </c>
      <c r="B37" s="10">
        <v>39935</v>
      </c>
      <c r="D37">
        <v>15.2</v>
      </c>
      <c r="E37">
        <f t="shared" si="0"/>
        <v>0.6000000000000014</v>
      </c>
      <c r="F37">
        <f t="shared" si="2"/>
        <v>0.8399999999999999</v>
      </c>
      <c r="G37">
        <v>24.1</v>
      </c>
      <c r="H37">
        <v>-0.9</v>
      </c>
      <c r="I37">
        <v>9.9</v>
      </c>
      <c r="J37">
        <v>-3.7</v>
      </c>
      <c r="K37">
        <v>3.3</v>
      </c>
      <c r="L37">
        <v>40</v>
      </c>
      <c r="M37">
        <f t="shared" si="1"/>
        <v>3</v>
      </c>
    </row>
    <row r="38" spans="1:13" ht="12.75">
      <c r="A38">
        <v>542</v>
      </c>
      <c r="B38" s="10">
        <v>39936</v>
      </c>
      <c r="D38">
        <v>15</v>
      </c>
      <c r="E38">
        <f t="shared" si="0"/>
        <v>0.1999999999999993</v>
      </c>
      <c r="F38">
        <f t="shared" si="2"/>
        <v>0.8399999999999999</v>
      </c>
      <c r="G38">
        <v>24.3</v>
      </c>
      <c r="H38">
        <v>-0.4</v>
      </c>
      <c r="I38">
        <v>6</v>
      </c>
      <c r="J38">
        <v>-1.4</v>
      </c>
      <c r="K38">
        <v>2.3</v>
      </c>
      <c r="L38">
        <v>40</v>
      </c>
      <c r="M38">
        <f t="shared" si="1"/>
        <v>0</v>
      </c>
    </row>
    <row r="39" spans="1:13" ht="12.75">
      <c r="A39">
        <v>542</v>
      </c>
      <c r="B39" s="10">
        <v>39937</v>
      </c>
      <c r="D39">
        <v>14.7</v>
      </c>
      <c r="E39">
        <f t="shared" si="0"/>
        <v>0.3000000000000007</v>
      </c>
      <c r="F39">
        <f t="shared" si="2"/>
        <v>0.7800000000000005</v>
      </c>
      <c r="G39">
        <v>24.4</v>
      </c>
      <c r="H39">
        <v>-0.1</v>
      </c>
      <c r="I39">
        <v>8.5</v>
      </c>
      <c r="J39">
        <v>-1.4</v>
      </c>
      <c r="K39">
        <v>1.6</v>
      </c>
      <c r="L39">
        <v>38</v>
      </c>
      <c r="M39">
        <f t="shared" si="1"/>
        <v>2</v>
      </c>
    </row>
    <row r="40" spans="1:13" ht="12.75">
      <c r="A40">
        <v>542</v>
      </c>
      <c r="B40" s="10">
        <v>39938</v>
      </c>
      <c r="D40">
        <v>14.8</v>
      </c>
      <c r="E40">
        <f t="shared" si="0"/>
        <v>-0.10000000000000142</v>
      </c>
      <c r="F40">
        <f t="shared" si="2"/>
        <v>0.5399999999999998</v>
      </c>
      <c r="G40">
        <v>24.7</v>
      </c>
      <c r="H40">
        <v>-0.4</v>
      </c>
      <c r="I40">
        <v>6.1</v>
      </c>
      <c r="J40">
        <v>-1</v>
      </c>
      <c r="K40">
        <v>1.5</v>
      </c>
      <c r="L40">
        <v>40</v>
      </c>
      <c r="M40">
        <f t="shared" si="1"/>
        <v>-2</v>
      </c>
    </row>
    <row r="41" spans="1:13" ht="12.75">
      <c r="A41">
        <v>542</v>
      </c>
      <c r="B41" s="10">
        <v>39939</v>
      </c>
      <c r="D41">
        <v>14.7</v>
      </c>
      <c r="E41">
        <f t="shared" si="0"/>
        <v>0.10000000000000142</v>
      </c>
      <c r="F41">
        <f t="shared" si="2"/>
        <v>0.22000000000000028</v>
      </c>
      <c r="G41">
        <v>24.7</v>
      </c>
      <c r="H41">
        <v>-0.8</v>
      </c>
      <c r="I41">
        <v>10.2</v>
      </c>
      <c r="J41">
        <v>-0.8</v>
      </c>
      <c r="K41">
        <v>4</v>
      </c>
      <c r="L41">
        <v>37</v>
      </c>
      <c r="M41">
        <f t="shared" si="1"/>
        <v>3</v>
      </c>
    </row>
    <row r="42" spans="1:13" ht="12.75">
      <c r="A42">
        <v>542</v>
      </c>
      <c r="B42" s="10">
        <v>39940</v>
      </c>
      <c r="D42">
        <v>13</v>
      </c>
      <c r="E42">
        <f t="shared" si="0"/>
        <v>1.6999999999999993</v>
      </c>
      <c r="F42">
        <f t="shared" si="2"/>
        <v>0.43999999999999984</v>
      </c>
      <c r="G42">
        <v>24.7</v>
      </c>
      <c r="H42">
        <v>-0.2</v>
      </c>
      <c r="I42">
        <v>13</v>
      </c>
      <c r="J42">
        <v>-2</v>
      </c>
      <c r="K42">
        <v>5.3</v>
      </c>
      <c r="L42">
        <v>34</v>
      </c>
      <c r="M42">
        <f t="shared" si="1"/>
        <v>3</v>
      </c>
    </row>
    <row r="43" spans="1:13" ht="12.75">
      <c r="A43">
        <v>542</v>
      </c>
      <c r="B43" s="10">
        <v>39941</v>
      </c>
      <c r="D43">
        <v>11.8</v>
      </c>
      <c r="E43">
        <f t="shared" si="0"/>
        <v>1.1999999999999993</v>
      </c>
      <c r="F43">
        <f t="shared" si="2"/>
        <v>0.6399999999999999</v>
      </c>
      <c r="G43">
        <v>24.7</v>
      </c>
      <c r="H43">
        <v>-0.7</v>
      </c>
      <c r="I43">
        <v>13.2</v>
      </c>
      <c r="J43">
        <v>-1</v>
      </c>
      <c r="K43">
        <v>5.9</v>
      </c>
      <c r="L43">
        <v>30</v>
      </c>
      <c r="M43">
        <f t="shared" si="1"/>
        <v>4</v>
      </c>
    </row>
    <row r="44" spans="1:13" ht="12.75">
      <c r="A44">
        <v>542</v>
      </c>
      <c r="B44" s="10">
        <v>39942</v>
      </c>
      <c r="D44">
        <v>10.9</v>
      </c>
      <c r="E44">
        <f t="shared" si="0"/>
        <v>0.9000000000000004</v>
      </c>
      <c r="F44">
        <f t="shared" si="2"/>
        <v>0.7599999999999998</v>
      </c>
      <c r="G44">
        <v>24.7</v>
      </c>
      <c r="H44">
        <v>-2.3</v>
      </c>
      <c r="I44">
        <v>10</v>
      </c>
      <c r="J44">
        <v>-2.9</v>
      </c>
      <c r="K44">
        <v>2.9</v>
      </c>
      <c r="L44">
        <v>28</v>
      </c>
      <c r="M44">
        <f t="shared" si="1"/>
        <v>2</v>
      </c>
    </row>
    <row r="45" spans="1:13" ht="12.75">
      <c r="A45">
        <v>542</v>
      </c>
      <c r="B45" s="10">
        <v>39943</v>
      </c>
      <c r="D45">
        <v>10.1</v>
      </c>
      <c r="E45">
        <f t="shared" si="0"/>
        <v>0.8000000000000007</v>
      </c>
      <c r="F45">
        <f t="shared" si="2"/>
        <v>0.9400000000000002</v>
      </c>
      <c r="G45">
        <v>24.7</v>
      </c>
      <c r="H45">
        <v>1.2</v>
      </c>
      <c r="I45">
        <v>9.9</v>
      </c>
      <c r="J45">
        <v>-4.8</v>
      </c>
      <c r="K45">
        <v>3.3</v>
      </c>
      <c r="L45">
        <v>25</v>
      </c>
      <c r="M45">
        <f t="shared" si="1"/>
        <v>3</v>
      </c>
    </row>
    <row r="46" spans="1:13" ht="12.75">
      <c r="A46">
        <v>542</v>
      </c>
      <c r="B46" s="10">
        <v>39944</v>
      </c>
      <c r="D46">
        <v>9.2</v>
      </c>
      <c r="E46">
        <f t="shared" si="0"/>
        <v>0.9000000000000004</v>
      </c>
      <c r="F46">
        <f t="shared" si="2"/>
        <v>1.1</v>
      </c>
      <c r="G46">
        <v>24.7</v>
      </c>
      <c r="H46">
        <v>-1.5</v>
      </c>
      <c r="I46">
        <v>11</v>
      </c>
      <c r="J46">
        <v>-1.8</v>
      </c>
      <c r="K46">
        <v>4</v>
      </c>
      <c r="L46">
        <v>24</v>
      </c>
      <c r="M46">
        <f t="shared" si="1"/>
        <v>1</v>
      </c>
    </row>
    <row r="47" spans="1:13" ht="12.75">
      <c r="A47">
        <v>542</v>
      </c>
      <c r="B47" s="10">
        <v>39945</v>
      </c>
      <c r="D47">
        <v>7.9</v>
      </c>
      <c r="E47">
        <f t="shared" si="0"/>
        <v>1.299999999999999</v>
      </c>
      <c r="F47">
        <f t="shared" si="2"/>
        <v>1.02</v>
      </c>
      <c r="G47">
        <v>24.7</v>
      </c>
      <c r="H47">
        <v>3.8</v>
      </c>
      <c r="I47">
        <v>12.7</v>
      </c>
      <c r="J47">
        <v>-1.8</v>
      </c>
      <c r="K47">
        <v>5.3</v>
      </c>
      <c r="L47">
        <v>20</v>
      </c>
      <c r="M47">
        <f t="shared" si="1"/>
        <v>4</v>
      </c>
    </row>
    <row r="48" spans="1:13" ht="12.75">
      <c r="A48">
        <v>542</v>
      </c>
      <c r="B48" s="10">
        <v>39946</v>
      </c>
      <c r="D48">
        <v>6.5</v>
      </c>
      <c r="E48">
        <f t="shared" si="0"/>
        <v>1.4000000000000004</v>
      </c>
      <c r="F48">
        <f t="shared" si="2"/>
        <v>1.06</v>
      </c>
      <c r="G48">
        <v>24.7</v>
      </c>
      <c r="H48">
        <v>3</v>
      </c>
      <c r="I48">
        <v>13.4</v>
      </c>
      <c r="J48">
        <v>2</v>
      </c>
      <c r="K48">
        <v>7.2</v>
      </c>
      <c r="L48">
        <v>16</v>
      </c>
      <c r="M48">
        <f t="shared" si="1"/>
        <v>4</v>
      </c>
    </row>
    <row r="49" spans="1:13" ht="12.75">
      <c r="A49">
        <v>542</v>
      </c>
      <c r="B49" s="10">
        <v>39947</v>
      </c>
      <c r="D49">
        <v>5.2</v>
      </c>
      <c r="E49">
        <f t="shared" si="0"/>
        <v>1.2999999999999998</v>
      </c>
      <c r="F49">
        <f t="shared" si="2"/>
        <v>1.1400000000000001</v>
      </c>
      <c r="G49">
        <v>24.7</v>
      </c>
      <c r="H49">
        <v>0.6</v>
      </c>
      <c r="I49">
        <v>10.5</v>
      </c>
      <c r="J49">
        <v>0.5</v>
      </c>
      <c r="K49">
        <v>5</v>
      </c>
      <c r="L49">
        <v>13</v>
      </c>
      <c r="M49">
        <f t="shared" si="1"/>
        <v>3</v>
      </c>
    </row>
    <row r="50" spans="1:13" ht="12.75">
      <c r="A50">
        <v>542</v>
      </c>
      <c r="B50" s="10">
        <v>39948</v>
      </c>
      <c r="D50">
        <v>3.9</v>
      </c>
      <c r="E50">
        <f t="shared" si="0"/>
        <v>1.3000000000000003</v>
      </c>
      <c r="F50" s="30">
        <f t="shared" si="2"/>
        <v>1.2399999999999998</v>
      </c>
      <c r="G50">
        <v>24.7</v>
      </c>
      <c r="H50">
        <v>3.1</v>
      </c>
      <c r="I50">
        <v>11.9</v>
      </c>
      <c r="J50">
        <v>0.4</v>
      </c>
      <c r="K50">
        <v>5.9</v>
      </c>
      <c r="L50">
        <v>9</v>
      </c>
      <c r="M50">
        <f t="shared" si="1"/>
        <v>4</v>
      </c>
    </row>
    <row r="51" spans="1:13" ht="12.75">
      <c r="A51">
        <v>542</v>
      </c>
      <c r="B51" s="10">
        <v>39949</v>
      </c>
      <c r="D51">
        <v>2.5</v>
      </c>
      <c r="E51">
        <f t="shared" si="0"/>
        <v>1.4</v>
      </c>
      <c r="F51" s="30">
        <f t="shared" si="2"/>
        <v>1.3399999999999999</v>
      </c>
      <c r="G51">
        <v>24.7</v>
      </c>
      <c r="H51">
        <v>1.6</v>
      </c>
      <c r="I51">
        <v>11.9</v>
      </c>
      <c r="J51">
        <v>-0.1</v>
      </c>
      <c r="K51">
        <v>5.3</v>
      </c>
      <c r="L51">
        <v>6</v>
      </c>
      <c r="M51">
        <f t="shared" si="1"/>
        <v>3</v>
      </c>
    </row>
    <row r="52" spans="1:13" ht="12.75">
      <c r="A52">
        <v>542</v>
      </c>
      <c r="B52" s="10">
        <v>39950</v>
      </c>
      <c r="D52">
        <v>1.4</v>
      </c>
      <c r="E52">
        <f t="shared" si="0"/>
        <v>1.1</v>
      </c>
      <c r="F52" s="30">
        <f t="shared" si="2"/>
        <v>1.3</v>
      </c>
      <c r="G52">
        <v>24.7</v>
      </c>
      <c r="H52">
        <v>-0.7</v>
      </c>
      <c r="I52">
        <v>13.8</v>
      </c>
      <c r="J52">
        <v>-0.7</v>
      </c>
      <c r="K52">
        <v>5.3</v>
      </c>
      <c r="L52">
        <v>2</v>
      </c>
      <c r="M52">
        <f t="shared" si="1"/>
        <v>4</v>
      </c>
    </row>
    <row r="53" spans="1:13" ht="12.75">
      <c r="A53">
        <v>542</v>
      </c>
      <c r="B53" s="10">
        <v>39951</v>
      </c>
      <c r="D53">
        <v>0.5</v>
      </c>
      <c r="E53">
        <f t="shared" si="0"/>
        <v>0.8999999999999999</v>
      </c>
      <c r="F53" s="30">
        <f t="shared" si="2"/>
        <v>1.2</v>
      </c>
      <c r="G53">
        <v>24.7</v>
      </c>
      <c r="H53">
        <v>1.4</v>
      </c>
      <c r="I53">
        <v>15.8</v>
      </c>
      <c r="J53">
        <v>-1.4</v>
      </c>
      <c r="K53">
        <v>6.3</v>
      </c>
      <c r="L53">
        <v>0</v>
      </c>
      <c r="M53">
        <f t="shared" si="1"/>
        <v>2</v>
      </c>
    </row>
    <row r="54" spans="1:13" ht="12.75">
      <c r="A54" s="9">
        <v>542</v>
      </c>
      <c r="B54" s="13">
        <v>39952</v>
      </c>
      <c r="C54" s="9"/>
      <c r="D54" s="9">
        <v>0</v>
      </c>
      <c r="E54" s="9">
        <f t="shared" si="0"/>
        <v>0.5</v>
      </c>
      <c r="F54" s="43">
        <f t="shared" si="2"/>
        <v>1.04</v>
      </c>
      <c r="G54" s="9">
        <v>24.7</v>
      </c>
      <c r="H54" s="9">
        <v>2.7</v>
      </c>
      <c r="I54" s="9">
        <v>18.4</v>
      </c>
      <c r="J54" s="9">
        <v>0.3</v>
      </c>
      <c r="K54" s="9">
        <v>8.6</v>
      </c>
      <c r="L54" s="9">
        <v>0</v>
      </c>
      <c r="M54" s="9"/>
    </row>
    <row r="55" spans="4:13" ht="12.75">
      <c r="D55" s="14" t="s">
        <v>49</v>
      </c>
      <c r="E55" s="15">
        <f>AVERAGE(E25:E54)</f>
        <v>0.73</v>
      </c>
      <c r="F55" s="15">
        <f>AVERAGE(F25:F54)</f>
        <v>0.7646153846153846</v>
      </c>
      <c r="G55">
        <f>G54-G24</f>
        <v>0.8999999999999986</v>
      </c>
      <c r="H55" t="s">
        <v>32</v>
      </c>
      <c r="J55" s="14" t="s">
        <v>33</v>
      </c>
      <c r="K55" s="16">
        <f>AVERAGE(K24:K54)</f>
        <v>3.283870967741935</v>
      </c>
      <c r="L55" s="14" t="s">
        <v>34</v>
      </c>
      <c r="M55" s="17">
        <f>AVERAGE(M25:M53)</f>
        <v>2.3448275862068964</v>
      </c>
    </row>
    <row r="56" spans="4:7" ht="12.75">
      <c r="D56" s="14" t="s">
        <v>50</v>
      </c>
      <c r="E56" s="18">
        <f>MAX(E25:E54)</f>
        <v>1.6999999999999993</v>
      </c>
      <c r="F56" s="18">
        <f>MAX(F25:F54)</f>
        <v>1.3399999999999999</v>
      </c>
      <c r="G56" s="18"/>
    </row>
    <row r="57" spans="4:7" ht="12.75">
      <c r="D57" s="14" t="s">
        <v>37</v>
      </c>
      <c r="E57" s="16">
        <f>COUNT(E25:E54)</f>
        <v>30</v>
      </c>
      <c r="F57" s="16"/>
      <c r="G57" s="16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77"/>
  <sheetViews>
    <sheetView zoomScalePageLayoutView="0" workbookViewId="0" topLeftCell="A1">
      <pane ySplit="5" topLeftCell="A46" activePane="bottomLeft" state="frozen"/>
      <selection pane="topLeft" activeCell="A1" sqref="A1"/>
      <selection pane="bottomLeft" activeCell="F76" sqref="F76"/>
    </sheetView>
  </sheetViews>
  <sheetFormatPr defaultColWidth="9.140625" defaultRowHeight="12.75"/>
  <cols>
    <col min="2" max="2" width="12.28125" style="0" customWidth="1"/>
    <col min="4" max="13" width="14.7109375" style="0" customWidth="1"/>
  </cols>
  <sheetData>
    <row r="1" ht="12.75">
      <c r="A1" t="s">
        <v>39</v>
      </c>
    </row>
    <row r="2" spans="5:6" ht="12.75">
      <c r="E2" s="2"/>
      <c r="F2" s="3" t="s">
        <v>53</v>
      </c>
    </row>
    <row r="3" spans="5:6" ht="12.75">
      <c r="E3" s="2"/>
      <c r="F3" s="3" t="s">
        <v>54</v>
      </c>
    </row>
    <row r="4" spans="5:6" ht="12.75">
      <c r="E4" s="2" t="s">
        <v>55</v>
      </c>
      <c r="F4" s="35" t="s">
        <v>55</v>
      </c>
    </row>
    <row r="5" spans="1:13" ht="12.75">
      <c r="A5" t="s">
        <v>21</v>
      </c>
      <c r="B5" t="s">
        <v>2</v>
      </c>
      <c r="C5" t="s">
        <v>22</v>
      </c>
      <c r="D5" t="s">
        <v>23</v>
      </c>
      <c r="E5" s="2" t="s">
        <v>56</v>
      </c>
      <c r="F5" s="6" t="s">
        <v>56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2" ht="12.75">
      <c r="A6">
        <v>542</v>
      </c>
      <c r="B6" s="10">
        <v>39539</v>
      </c>
      <c r="D6">
        <v>23.5</v>
      </c>
      <c r="G6">
        <v>22.9</v>
      </c>
      <c r="H6">
        <v>-19.4</v>
      </c>
      <c r="I6">
        <v>0.6</v>
      </c>
      <c r="J6">
        <v>-19.8</v>
      </c>
      <c r="K6">
        <v>-7.1</v>
      </c>
      <c r="L6">
        <v>76</v>
      </c>
    </row>
    <row r="7" spans="1:12" ht="12.75">
      <c r="A7">
        <v>542</v>
      </c>
      <c r="B7" s="10">
        <v>39540</v>
      </c>
      <c r="D7">
        <v>23.6</v>
      </c>
      <c r="G7">
        <v>23.1</v>
      </c>
      <c r="H7">
        <v>-3.3</v>
      </c>
      <c r="I7">
        <v>2.1</v>
      </c>
      <c r="J7">
        <v>-19.4</v>
      </c>
      <c r="K7">
        <v>-6.1</v>
      </c>
      <c r="L7">
        <v>72</v>
      </c>
    </row>
    <row r="8" spans="1:12" ht="12.75">
      <c r="A8">
        <v>542</v>
      </c>
      <c r="B8" s="10">
        <v>39541</v>
      </c>
      <c r="D8">
        <v>23.6</v>
      </c>
      <c r="G8">
        <v>23.1</v>
      </c>
      <c r="H8">
        <v>-3.4</v>
      </c>
      <c r="I8">
        <v>6.2</v>
      </c>
      <c r="J8">
        <v>-8.1</v>
      </c>
      <c r="K8">
        <v>-1.1</v>
      </c>
      <c r="L8">
        <v>70</v>
      </c>
    </row>
    <row r="9" spans="1:12" ht="12.75">
      <c r="A9">
        <v>542</v>
      </c>
      <c r="B9" s="10">
        <v>39542</v>
      </c>
      <c r="D9">
        <v>23.9</v>
      </c>
      <c r="G9">
        <v>23.6</v>
      </c>
      <c r="H9">
        <v>-16.5</v>
      </c>
      <c r="I9">
        <v>2.7</v>
      </c>
      <c r="J9">
        <v>-16.6</v>
      </c>
      <c r="K9">
        <v>-5.2</v>
      </c>
      <c r="L9">
        <v>72</v>
      </c>
    </row>
    <row r="10" spans="1:12" ht="12.75">
      <c r="A10">
        <v>542</v>
      </c>
      <c r="B10" s="10">
        <v>39543</v>
      </c>
      <c r="D10">
        <v>23.9</v>
      </c>
      <c r="G10">
        <v>23.6</v>
      </c>
      <c r="H10">
        <v>-8.1</v>
      </c>
      <c r="I10">
        <v>6.3</v>
      </c>
      <c r="J10">
        <v>-18.4</v>
      </c>
      <c r="K10">
        <v>-6.2</v>
      </c>
      <c r="L10">
        <v>70</v>
      </c>
    </row>
    <row r="11" spans="1:12" ht="12.75">
      <c r="A11">
        <v>542</v>
      </c>
      <c r="B11" s="10">
        <v>39544</v>
      </c>
      <c r="D11">
        <v>24.2</v>
      </c>
      <c r="G11">
        <v>23.6</v>
      </c>
      <c r="H11">
        <v>-7.1</v>
      </c>
      <c r="I11">
        <v>3.8</v>
      </c>
      <c r="J11">
        <v>-9.4</v>
      </c>
      <c r="K11">
        <v>-3.3</v>
      </c>
      <c r="L11">
        <v>74</v>
      </c>
    </row>
    <row r="12" spans="1:12" ht="12.75">
      <c r="A12">
        <v>542</v>
      </c>
      <c r="B12" s="10">
        <v>39545</v>
      </c>
      <c r="D12">
        <v>24.4</v>
      </c>
      <c r="G12">
        <v>24</v>
      </c>
      <c r="H12">
        <v>-3.3</v>
      </c>
      <c r="I12">
        <v>1.5</v>
      </c>
      <c r="J12">
        <v>-8.3</v>
      </c>
      <c r="K12">
        <v>-3.7</v>
      </c>
      <c r="L12">
        <v>73</v>
      </c>
    </row>
    <row r="13" spans="1:12" ht="12.75">
      <c r="A13">
        <v>542</v>
      </c>
      <c r="B13" s="10">
        <v>39546</v>
      </c>
      <c r="D13">
        <v>25.1</v>
      </c>
      <c r="G13">
        <v>24.9</v>
      </c>
      <c r="H13">
        <v>-12.4</v>
      </c>
      <c r="I13">
        <v>5.4</v>
      </c>
      <c r="J13">
        <v>-12.4</v>
      </c>
      <c r="K13">
        <v>-3.8</v>
      </c>
      <c r="L13">
        <v>80</v>
      </c>
    </row>
    <row r="14" spans="1:12" ht="12.75">
      <c r="A14">
        <v>542</v>
      </c>
      <c r="B14" s="10">
        <v>39547</v>
      </c>
      <c r="D14">
        <v>25.2</v>
      </c>
      <c r="G14">
        <v>24.9</v>
      </c>
      <c r="H14">
        <v>-1.3</v>
      </c>
      <c r="I14">
        <v>2.6</v>
      </c>
      <c r="J14">
        <v>-16.7</v>
      </c>
      <c r="K14">
        <v>-5.2</v>
      </c>
      <c r="L14">
        <v>75</v>
      </c>
    </row>
    <row r="15" spans="1:12" ht="12.75">
      <c r="A15">
        <v>542</v>
      </c>
      <c r="B15" s="10">
        <v>39548</v>
      </c>
      <c r="D15">
        <v>25.2</v>
      </c>
      <c r="G15">
        <v>24.9</v>
      </c>
      <c r="H15">
        <v>-4.5</v>
      </c>
      <c r="I15">
        <v>3.2</v>
      </c>
      <c r="J15">
        <v>-5</v>
      </c>
      <c r="K15">
        <v>-2.1</v>
      </c>
      <c r="L15">
        <v>74</v>
      </c>
    </row>
    <row r="16" spans="1:12" ht="12.75">
      <c r="A16">
        <v>542</v>
      </c>
      <c r="B16" s="10">
        <v>39549</v>
      </c>
      <c r="D16">
        <v>26.4</v>
      </c>
      <c r="G16">
        <v>25.1</v>
      </c>
      <c r="H16">
        <v>-9.1</v>
      </c>
      <c r="I16">
        <v>-4.3</v>
      </c>
      <c r="J16">
        <v>-9.1</v>
      </c>
      <c r="K16">
        <v>-6.1</v>
      </c>
      <c r="L16">
        <v>98</v>
      </c>
    </row>
    <row r="17" spans="1:12" ht="12.75">
      <c r="A17">
        <v>542</v>
      </c>
      <c r="B17" s="10">
        <v>39550</v>
      </c>
      <c r="D17">
        <v>26.8</v>
      </c>
      <c r="G17">
        <v>26.2</v>
      </c>
      <c r="H17">
        <v>-12</v>
      </c>
      <c r="I17">
        <v>-2.4</v>
      </c>
      <c r="J17">
        <v>-13.5</v>
      </c>
      <c r="K17">
        <v>-8.6</v>
      </c>
      <c r="L17">
        <v>95</v>
      </c>
    </row>
    <row r="18" spans="1:12" ht="12.75">
      <c r="A18" s="11">
        <v>542</v>
      </c>
      <c r="B18" s="12">
        <v>39551</v>
      </c>
      <c r="C18" s="11"/>
      <c r="D18" s="11">
        <v>26.8</v>
      </c>
      <c r="E18" s="11"/>
      <c r="F18" s="11"/>
      <c r="G18" s="11">
        <v>26.7</v>
      </c>
      <c r="H18" s="11">
        <v>-5</v>
      </c>
      <c r="I18" s="11">
        <v>0.4</v>
      </c>
      <c r="J18" s="11">
        <v>-14.9</v>
      </c>
      <c r="K18" s="11">
        <v>-6</v>
      </c>
      <c r="L18" s="11">
        <v>87</v>
      </c>
    </row>
    <row r="19" spans="1:13" ht="12.75">
      <c r="A19">
        <v>542</v>
      </c>
      <c r="B19" s="10">
        <v>39552</v>
      </c>
      <c r="D19">
        <v>26.3</v>
      </c>
      <c r="E19">
        <f>D18-D19</f>
        <v>0.5</v>
      </c>
      <c r="G19">
        <v>26.8</v>
      </c>
      <c r="H19">
        <v>-8.1</v>
      </c>
      <c r="I19">
        <v>9.3</v>
      </c>
      <c r="J19">
        <v>-10.2</v>
      </c>
      <c r="K19">
        <v>-1.4</v>
      </c>
      <c r="L19">
        <v>82</v>
      </c>
      <c r="M19">
        <f>L18-L19</f>
        <v>5</v>
      </c>
    </row>
    <row r="20" spans="1:13" ht="12.75">
      <c r="A20">
        <v>542</v>
      </c>
      <c r="B20" s="10">
        <v>39553</v>
      </c>
      <c r="D20">
        <v>25.8</v>
      </c>
      <c r="E20">
        <f aca="true" t="shared" si="0" ref="E20:E74">D19-D20</f>
        <v>0.5</v>
      </c>
      <c r="G20">
        <v>26.8</v>
      </c>
      <c r="H20">
        <v>-2.9</v>
      </c>
      <c r="I20">
        <v>9.8</v>
      </c>
      <c r="J20">
        <v>-9.7</v>
      </c>
      <c r="K20">
        <v>-0.4</v>
      </c>
      <c r="L20">
        <v>78</v>
      </c>
      <c r="M20">
        <f aca="true" t="shared" si="1" ref="M20:M71">L19-L20</f>
        <v>4</v>
      </c>
    </row>
    <row r="21" spans="1:13" ht="12.75">
      <c r="A21">
        <v>542</v>
      </c>
      <c r="B21" s="10">
        <v>39554</v>
      </c>
      <c r="D21">
        <v>25.8</v>
      </c>
      <c r="E21">
        <f t="shared" si="0"/>
        <v>0</v>
      </c>
      <c r="G21">
        <v>26.8</v>
      </c>
      <c r="H21">
        <v>-3.4</v>
      </c>
      <c r="I21">
        <v>12</v>
      </c>
      <c r="J21">
        <v>-4.3</v>
      </c>
      <c r="K21">
        <v>3.9</v>
      </c>
      <c r="L21">
        <v>74</v>
      </c>
      <c r="M21">
        <f t="shared" si="1"/>
        <v>4</v>
      </c>
    </row>
    <row r="22" spans="1:13" ht="12.75">
      <c r="A22">
        <v>542</v>
      </c>
      <c r="B22" s="10">
        <v>39555</v>
      </c>
      <c r="D22">
        <v>25.8</v>
      </c>
      <c r="E22">
        <f t="shared" si="0"/>
        <v>0</v>
      </c>
      <c r="G22">
        <v>26.9</v>
      </c>
      <c r="H22">
        <v>-9.4</v>
      </c>
      <c r="I22">
        <v>3</v>
      </c>
      <c r="J22">
        <v>-9.7</v>
      </c>
      <c r="K22">
        <v>-4.5</v>
      </c>
      <c r="L22">
        <v>80</v>
      </c>
      <c r="M22">
        <f t="shared" si="1"/>
        <v>-6</v>
      </c>
    </row>
    <row r="23" spans="1:13" ht="12.75">
      <c r="A23">
        <v>542</v>
      </c>
      <c r="B23" s="10">
        <v>39556</v>
      </c>
      <c r="D23">
        <v>26.2</v>
      </c>
      <c r="E23">
        <f t="shared" si="0"/>
        <v>-0.3999999999999986</v>
      </c>
      <c r="F23">
        <f aca="true" t="shared" si="2" ref="F23:F74">+AVERAGE(E19:E23)</f>
        <v>0.12000000000000029</v>
      </c>
      <c r="G23">
        <v>27.2</v>
      </c>
      <c r="H23">
        <v>-13.4</v>
      </c>
      <c r="I23">
        <v>0.4</v>
      </c>
      <c r="J23">
        <v>-13.8</v>
      </c>
      <c r="K23">
        <v>-7.4</v>
      </c>
      <c r="L23">
        <v>78</v>
      </c>
      <c r="M23">
        <f t="shared" si="1"/>
        <v>2</v>
      </c>
    </row>
    <row r="24" spans="1:13" ht="12.75">
      <c r="A24">
        <v>542</v>
      </c>
      <c r="B24" s="10">
        <v>39557</v>
      </c>
      <c r="D24">
        <v>26.3</v>
      </c>
      <c r="E24">
        <f t="shared" si="0"/>
        <v>-0.10000000000000142</v>
      </c>
      <c r="F24">
        <f t="shared" si="2"/>
        <v>0</v>
      </c>
      <c r="G24">
        <v>27.3</v>
      </c>
      <c r="H24">
        <v>-6.4</v>
      </c>
      <c r="I24">
        <v>7.7</v>
      </c>
      <c r="J24">
        <v>-14.2</v>
      </c>
      <c r="K24">
        <v>-3.3</v>
      </c>
      <c r="L24">
        <v>75</v>
      </c>
      <c r="M24">
        <f t="shared" si="1"/>
        <v>3</v>
      </c>
    </row>
    <row r="25" spans="1:13" ht="12.75">
      <c r="A25">
        <v>542</v>
      </c>
      <c r="B25" s="10">
        <v>39558</v>
      </c>
      <c r="D25">
        <v>26.3</v>
      </c>
      <c r="E25">
        <f t="shared" si="0"/>
        <v>0</v>
      </c>
      <c r="F25">
        <f t="shared" si="2"/>
        <v>-0.1</v>
      </c>
      <c r="G25">
        <v>27.3</v>
      </c>
      <c r="H25">
        <v>-2.5</v>
      </c>
      <c r="I25">
        <v>10.6</v>
      </c>
      <c r="J25">
        <v>-7.2</v>
      </c>
      <c r="K25">
        <v>1.8</v>
      </c>
      <c r="L25">
        <v>73</v>
      </c>
      <c r="M25">
        <f t="shared" si="1"/>
        <v>2</v>
      </c>
    </row>
    <row r="26" spans="1:13" ht="12.75">
      <c r="A26">
        <v>542</v>
      </c>
      <c r="B26" s="10">
        <v>39559</v>
      </c>
      <c r="D26">
        <v>25.7</v>
      </c>
      <c r="E26">
        <f t="shared" si="0"/>
        <v>0.6000000000000014</v>
      </c>
      <c r="F26">
        <f t="shared" si="2"/>
        <v>0.020000000000000285</v>
      </c>
      <c r="G26">
        <v>27.3</v>
      </c>
      <c r="H26">
        <v>-5.4</v>
      </c>
      <c r="I26">
        <v>8</v>
      </c>
      <c r="J26">
        <v>-5.4</v>
      </c>
      <c r="K26">
        <v>1.4</v>
      </c>
      <c r="L26">
        <v>71</v>
      </c>
      <c r="M26">
        <f t="shared" si="1"/>
        <v>2</v>
      </c>
    </row>
    <row r="27" spans="1:13" ht="12.75">
      <c r="A27">
        <v>542</v>
      </c>
      <c r="B27" s="10">
        <v>39560</v>
      </c>
      <c r="D27">
        <v>25.6</v>
      </c>
      <c r="E27">
        <f t="shared" si="0"/>
        <v>0.09999999999999787</v>
      </c>
      <c r="F27">
        <f t="shared" si="2"/>
        <v>0.039999999999999855</v>
      </c>
      <c r="G27">
        <v>27.3</v>
      </c>
      <c r="H27">
        <v>-6.1</v>
      </c>
      <c r="I27">
        <v>6</v>
      </c>
      <c r="J27">
        <v>-9.1</v>
      </c>
      <c r="K27">
        <v>-1.4</v>
      </c>
      <c r="L27">
        <v>69</v>
      </c>
      <c r="M27">
        <f t="shared" si="1"/>
        <v>2</v>
      </c>
    </row>
    <row r="28" spans="1:13" ht="12.75">
      <c r="A28">
        <v>542</v>
      </c>
      <c r="B28" s="10">
        <v>39561</v>
      </c>
      <c r="D28">
        <v>25.3</v>
      </c>
      <c r="E28">
        <f t="shared" si="0"/>
        <v>0.3000000000000007</v>
      </c>
      <c r="F28">
        <f t="shared" si="2"/>
        <v>0.17999999999999972</v>
      </c>
      <c r="G28">
        <v>27.3</v>
      </c>
      <c r="H28">
        <v>-3.5</v>
      </c>
      <c r="I28">
        <v>9.2</v>
      </c>
      <c r="J28">
        <v>-9.1</v>
      </c>
      <c r="K28">
        <v>0.1</v>
      </c>
      <c r="L28">
        <v>69</v>
      </c>
      <c r="M28">
        <f t="shared" si="1"/>
        <v>0</v>
      </c>
    </row>
    <row r="29" spans="1:13" ht="12.75">
      <c r="A29">
        <v>542</v>
      </c>
      <c r="B29" s="10">
        <v>39562</v>
      </c>
      <c r="D29">
        <v>25.3</v>
      </c>
      <c r="E29">
        <f t="shared" si="0"/>
        <v>0</v>
      </c>
      <c r="F29">
        <f t="shared" si="2"/>
        <v>0.2</v>
      </c>
      <c r="G29">
        <v>27.3</v>
      </c>
      <c r="H29">
        <v>-1.6</v>
      </c>
      <c r="I29">
        <v>11</v>
      </c>
      <c r="J29">
        <v>-5.5</v>
      </c>
      <c r="K29">
        <v>2.7</v>
      </c>
      <c r="L29">
        <v>66</v>
      </c>
      <c r="M29">
        <f t="shared" si="1"/>
        <v>3</v>
      </c>
    </row>
    <row r="30" spans="1:13" ht="12.75">
      <c r="A30">
        <v>542</v>
      </c>
      <c r="B30" s="10">
        <v>39563</v>
      </c>
      <c r="D30">
        <v>25.2</v>
      </c>
      <c r="E30">
        <f t="shared" si="0"/>
        <v>0.10000000000000142</v>
      </c>
      <c r="F30">
        <f t="shared" si="2"/>
        <v>0.22000000000000028</v>
      </c>
      <c r="G30">
        <v>27.4</v>
      </c>
      <c r="H30">
        <v>-9.4</v>
      </c>
      <c r="I30">
        <v>6.5</v>
      </c>
      <c r="J30">
        <v>-9.4</v>
      </c>
      <c r="K30">
        <v>-1.5</v>
      </c>
      <c r="L30">
        <v>67</v>
      </c>
      <c r="M30">
        <f t="shared" si="1"/>
        <v>-1</v>
      </c>
    </row>
    <row r="31" spans="1:13" ht="12.75">
      <c r="A31">
        <v>542</v>
      </c>
      <c r="B31" s="10">
        <v>39564</v>
      </c>
      <c r="D31">
        <v>25.3</v>
      </c>
      <c r="E31">
        <f t="shared" si="0"/>
        <v>-0.10000000000000142</v>
      </c>
      <c r="F31">
        <f t="shared" si="2"/>
        <v>0.07999999999999971</v>
      </c>
      <c r="G31">
        <v>27.5</v>
      </c>
      <c r="H31">
        <v>-2.7</v>
      </c>
      <c r="I31">
        <v>2.8</v>
      </c>
      <c r="J31">
        <v>-10.7</v>
      </c>
      <c r="K31">
        <v>-4.3</v>
      </c>
      <c r="L31">
        <v>65</v>
      </c>
      <c r="M31">
        <f t="shared" si="1"/>
        <v>2</v>
      </c>
    </row>
    <row r="32" spans="1:13" ht="12.75">
      <c r="A32">
        <v>542</v>
      </c>
      <c r="B32" s="10">
        <v>39565</v>
      </c>
      <c r="D32">
        <v>25.3</v>
      </c>
      <c r="E32">
        <f t="shared" si="0"/>
        <v>0</v>
      </c>
      <c r="F32">
        <f t="shared" si="2"/>
        <v>0.060000000000000143</v>
      </c>
      <c r="G32">
        <v>27.5</v>
      </c>
      <c r="H32">
        <v>-7.6</v>
      </c>
      <c r="I32">
        <v>0.8</v>
      </c>
      <c r="J32">
        <v>-8.3</v>
      </c>
      <c r="K32">
        <v>-4</v>
      </c>
      <c r="L32">
        <v>64</v>
      </c>
      <c r="M32">
        <f t="shared" si="1"/>
        <v>1</v>
      </c>
    </row>
    <row r="33" spans="1:13" ht="12.75">
      <c r="A33">
        <v>542</v>
      </c>
      <c r="B33" s="10">
        <v>39566</v>
      </c>
      <c r="D33">
        <v>25.1</v>
      </c>
      <c r="E33">
        <f t="shared" si="0"/>
        <v>0.1999999999999993</v>
      </c>
      <c r="F33">
        <f t="shared" si="2"/>
        <v>0.039999999999999855</v>
      </c>
      <c r="G33">
        <v>27.5</v>
      </c>
      <c r="H33">
        <v>-8.4</v>
      </c>
      <c r="I33">
        <v>6</v>
      </c>
      <c r="J33">
        <v>-14.4</v>
      </c>
      <c r="K33">
        <v>-3.6</v>
      </c>
      <c r="L33">
        <v>63</v>
      </c>
      <c r="M33">
        <f t="shared" si="1"/>
        <v>1</v>
      </c>
    </row>
    <row r="34" spans="1:13" ht="12.75">
      <c r="A34">
        <v>542</v>
      </c>
      <c r="B34" s="10">
        <v>39567</v>
      </c>
      <c r="D34">
        <v>24.3</v>
      </c>
      <c r="E34">
        <f t="shared" si="0"/>
        <v>0.8000000000000007</v>
      </c>
      <c r="F34">
        <f t="shared" si="2"/>
        <v>0.2</v>
      </c>
      <c r="G34">
        <v>27.5</v>
      </c>
      <c r="H34">
        <v>-3.6</v>
      </c>
      <c r="I34">
        <v>9.7</v>
      </c>
      <c r="J34">
        <v>-9.5</v>
      </c>
      <c r="K34">
        <v>0.6</v>
      </c>
      <c r="L34">
        <v>61</v>
      </c>
      <c r="M34">
        <f t="shared" si="1"/>
        <v>2</v>
      </c>
    </row>
    <row r="35" spans="1:13" ht="12.75">
      <c r="A35">
        <v>542</v>
      </c>
      <c r="B35" s="10">
        <v>39568</v>
      </c>
      <c r="D35">
        <v>24.1</v>
      </c>
      <c r="E35">
        <f t="shared" si="0"/>
        <v>0.1999999999999993</v>
      </c>
      <c r="F35">
        <f t="shared" si="2"/>
        <v>0.21999999999999958</v>
      </c>
      <c r="G35">
        <v>27.5</v>
      </c>
      <c r="H35">
        <v>-1.2</v>
      </c>
      <c r="I35">
        <v>11.6</v>
      </c>
      <c r="J35">
        <v>-4.3</v>
      </c>
      <c r="K35">
        <v>3.3</v>
      </c>
      <c r="L35">
        <v>59</v>
      </c>
      <c r="M35">
        <f t="shared" si="1"/>
        <v>2</v>
      </c>
    </row>
    <row r="36" spans="1:13" ht="12.75">
      <c r="A36">
        <v>542</v>
      </c>
      <c r="B36" s="10">
        <v>39569</v>
      </c>
      <c r="D36">
        <v>23.5</v>
      </c>
      <c r="E36">
        <f t="shared" si="0"/>
        <v>0.6000000000000014</v>
      </c>
      <c r="F36">
        <f t="shared" si="2"/>
        <v>0.36000000000000015</v>
      </c>
      <c r="G36">
        <v>27.5</v>
      </c>
      <c r="H36">
        <v>-2.4</v>
      </c>
      <c r="I36">
        <v>10.7</v>
      </c>
      <c r="J36">
        <v>-3</v>
      </c>
      <c r="K36">
        <v>3</v>
      </c>
      <c r="L36">
        <v>57</v>
      </c>
      <c r="M36">
        <f t="shared" si="1"/>
        <v>2</v>
      </c>
    </row>
    <row r="37" spans="1:13" ht="12.75">
      <c r="A37">
        <v>542</v>
      </c>
      <c r="B37" s="10">
        <v>39570</v>
      </c>
      <c r="D37">
        <v>23.7</v>
      </c>
      <c r="E37">
        <f t="shared" si="0"/>
        <v>-0.1999999999999993</v>
      </c>
      <c r="F37">
        <f t="shared" si="2"/>
        <v>0.3200000000000003</v>
      </c>
      <c r="G37">
        <v>27.7</v>
      </c>
      <c r="H37">
        <v>-8.3</v>
      </c>
      <c r="I37">
        <v>-2</v>
      </c>
      <c r="J37">
        <v>-8.3</v>
      </c>
      <c r="K37">
        <v>-6.2</v>
      </c>
      <c r="L37">
        <v>65</v>
      </c>
      <c r="M37">
        <f t="shared" si="1"/>
        <v>-8</v>
      </c>
    </row>
    <row r="38" spans="1:13" ht="12.75">
      <c r="A38">
        <v>542</v>
      </c>
      <c r="B38" s="10">
        <v>39571</v>
      </c>
      <c r="D38">
        <v>24.1</v>
      </c>
      <c r="E38">
        <f t="shared" si="0"/>
        <v>-0.40000000000000213</v>
      </c>
      <c r="F38">
        <f t="shared" si="2"/>
        <v>0.2</v>
      </c>
      <c r="G38">
        <v>28.1</v>
      </c>
      <c r="H38">
        <v>-12.3</v>
      </c>
      <c r="I38">
        <v>-1.9</v>
      </c>
      <c r="J38">
        <v>-12.3</v>
      </c>
      <c r="K38">
        <v>-6.8</v>
      </c>
      <c r="L38">
        <v>64</v>
      </c>
      <c r="M38">
        <f t="shared" si="1"/>
        <v>1</v>
      </c>
    </row>
    <row r="39" spans="1:13" ht="12.75">
      <c r="A39">
        <v>542</v>
      </c>
      <c r="B39" s="10">
        <v>39572</v>
      </c>
      <c r="D39">
        <v>24.1</v>
      </c>
      <c r="E39">
        <f t="shared" si="0"/>
        <v>0</v>
      </c>
      <c r="F39">
        <f t="shared" si="2"/>
        <v>0.039999999999999855</v>
      </c>
      <c r="G39">
        <v>28.1</v>
      </c>
      <c r="H39">
        <v>-7.1</v>
      </c>
      <c r="I39">
        <v>6.7</v>
      </c>
      <c r="J39">
        <v>-13.9</v>
      </c>
      <c r="K39">
        <v>-3.3</v>
      </c>
      <c r="L39">
        <v>59</v>
      </c>
      <c r="M39">
        <f t="shared" si="1"/>
        <v>5</v>
      </c>
    </row>
    <row r="40" spans="1:13" ht="12.75">
      <c r="A40">
        <v>542</v>
      </c>
      <c r="B40" s="10">
        <v>39573</v>
      </c>
      <c r="D40">
        <v>24.1</v>
      </c>
      <c r="E40">
        <f t="shared" si="0"/>
        <v>0</v>
      </c>
      <c r="F40">
        <f t="shared" si="2"/>
        <v>0</v>
      </c>
      <c r="G40">
        <v>28.1</v>
      </c>
      <c r="H40">
        <v>-1.9</v>
      </c>
      <c r="I40">
        <v>11.2</v>
      </c>
      <c r="J40">
        <v>-8.7</v>
      </c>
      <c r="K40">
        <v>0.3</v>
      </c>
      <c r="L40">
        <v>57</v>
      </c>
      <c r="M40">
        <f t="shared" si="1"/>
        <v>2</v>
      </c>
    </row>
    <row r="41" spans="1:13" ht="12.75">
      <c r="A41">
        <v>542</v>
      </c>
      <c r="B41" s="10">
        <v>39574</v>
      </c>
      <c r="D41">
        <v>22.7</v>
      </c>
      <c r="E41">
        <f t="shared" si="0"/>
        <v>1.4000000000000021</v>
      </c>
      <c r="F41">
        <f t="shared" si="2"/>
        <v>0.16000000000000014</v>
      </c>
      <c r="G41">
        <v>28.1</v>
      </c>
      <c r="H41">
        <v>-1.5</v>
      </c>
      <c r="I41">
        <v>13.7</v>
      </c>
      <c r="J41">
        <v>-3.4</v>
      </c>
      <c r="K41">
        <v>4.4</v>
      </c>
      <c r="L41">
        <v>55</v>
      </c>
      <c r="M41">
        <f t="shared" si="1"/>
        <v>2</v>
      </c>
    </row>
    <row r="42" spans="1:13" ht="12.75">
      <c r="A42">
        <v>542</v>
      </c>
      <c r="B42" s="10">
        <v>39575</v>
      </c>
      <c r="D42">
        <v>22.3</v>
      </c>
      <c r="E42">
        <f t="shared" si="0"/>
        <v>0.3999999999999986</v>
      </c>
      <c r="F42">
        <f t="shared" si="2"/>
        <v>0.2799999999999997</v>
      </c>
      <c r="G42">
        <v>28.1</v>
      </c>
      <c r="H42">
        <v>-1.3</v>
      </c>
      <c r="I42">
        <v>12.6</v>
      </c>
      <c r="J42">
        <v>-2.4</v>
      </c>
      <c r="K42">
        <v>3.3</v>
      </c>
      <c r="L42">
        <v>53</v>
      </c>
      <c r="M42">
        <f t="shared" si="1"/>
        <v>2</v>
      </c>
    </row>
    <row r="43" spans="1:13" ht="12.75">
      <c r="A43">
        <v>542</v>
      </c>
      <c r="B43" s="10">
        <v>39576</v>
      </c>
      <c r="D43">
        <v>21.7</v>
      </c>
      <c r="E43">
        <f t="shared" si="0"/>
        <v>0.6000000000000014</v>
      </c>
      <c r="F43">
        <f t="shared" si="2"/>
        <v>0.4800000000000004</v>
      </c>
      <c r="G43">
        <v>28.2</v>
      </c>
      <c r="H43">
        <v>0.8</v>
      </c>
      <c r="I43">
        <v>10.4</v>
      </c>
      <c r="J43">
        <v>-3.1</v>
      </c>
      <c r="K43">
        <v>2.9</v>
      </c>
      <c r="L43">
        <v>51</v>
      </c>
      <c r="M43">
        <f t="shared" si="1"/>
        <v>2</v>
      </c>
    </row>
    <row r="44" spans="1:13" ht="12.75">
      <c r="A44">
        <v>542</v>
      </c>
      <c r="B44" s="10">
        <v>39577</v>
      </c>
      <c r="D44">
        <v>22.2</v>
      </c>
      <c r="E44">
        <f t="shared" si="0"/>
        <v>-0.5</v>
      </c>
      <c r="F44">
        <f t="shared" si="2"/>
        <v>0.38000000000000045</v>
      </c>
      <c r="G44">
        <v>28.7</v>
      </c>
      <c r="H44">
        <v>-6</v>
      </c>
      <c r="I44">
        <v>5.8</v>
      </c>
      <c r="J44">
        <v>-6</v>
      </c>
      <c r="K44">
        <v>0.1</v>
      </c>
      <c r="L44">
        <v>55</v>
      </c>
      <c r="M44">
        <f t="shared" si="1"/>
        <v>-4</v>
      </c>
    </row>
    <row r="45" spans="1:13" ht="12.75">
      <c r="A45">
        <v>542</v>
      </c>
      <c r="B45" s="10">
        <v>39578</v>
      </c>
      <c r="D45">
        <v>22.3</v>
      </c>
      <c r="E45">
        <f t="shared" si="0"/>
        <v>-0.10000000000000142</v>
      </c>
      <c r="F45">
        <f t="shared" si="2"/>
        <v>0.36000000000000015</v>
      </c>
      <c r="G45">
        <v>28.9</v>
      </c>
      <c r="H45">
        <v>-2</v>
      </c>
      <c r="I45">
        <v>9.5</v>
      </c>
      <c r="J45">
        <v>-6.8</v>
      </c>
      <c r="K45">
        <v>1.8</v>
      </c>
      <c r="L45">
        <v>56</v>
      </c>
      <c r="M45">
        <f t="shared" si="1"/>
        <v>-1</v>
      </c>
    </row>
    <row r="46" spans="1:13" ht="12.75">
      <c r="A46">
        <v>542</v>
      </c>
      <c r="B46" s="10">
        <v>39579</v>
      </c>
      <c r="D46">
        <v>22.5</v>
      </c>
      <c r="E46">
        <f t="shared" si="0"/>
        <v>-0.1999999999999993</v>
      </c>
      <c r="F46">
        <f t="shared" si="2"/>
        <v>0.039999999999999855</v>
      </c>
      <c r="G46">
        <v>29.1</v>
      </c>
      <c r="H46">
        <v>-8.6</v>
      </c>
      <c r="I46">
        <v>2.4</v>
      </c>
      <c r="J46">
        <v>-9.1</v>
      </c>
      <c r="K46">
        <v>-2.8</v>
      </c>
      <c r="L46">
        <v>54</v>
      </c>
      <c r="M46">
        <f t="shared" si="1"/>
        <v>2</v>
      </c>
    </row>
    <row r="47" spans="1:13" ht="12.75">
      <c r="A47">
        <v>542</v>
      </c>
      <c r="B47" s="10">
        <v>39580</v>
      </c>
      <c r="D47">
        <v>22</v>
      </c>
      <c r="E47">
        <f t="shared" si="0"/>
        <v>0.5</v>
      </c>
      <c r="F47">
        <f t="shared" si="2"/>
        <v>0.060000000000000143</v>
      </c>
      <c r="G47">
        <v>29.1</v>
      </c>
      <c r="H47">
        <v>1.3</v>
      </c>
      <c r="I47">
        <v>10.3</v>
      </c>
      <c r="J47">
        <v>-9.1</v>
      </c>
      <c r="K47">
        <v>1.6</v>
      </c>
      <c r="L47">
        <v>51</v>
      </c>
      <c r="M47">
        <f t="shared" si="1"/>
        <v>3</v>
      </c>
    </row>
    <row r="48" spans="1:13" ht="12.75">
      <c r="A48">
        <v>542</v>
      </c>
      <c r="B48" s="10">
        <v>39581</v>
      </c>
      <c r="D48">
        <v>21</v>
      </c>
      <c r="E48">
        <f t="shared" si="0"/>
        <v>1</v>
      </c>
      <c r="F48">
        <f t="shared" si="2"/>
        <v>0.13999999999999985</v>
      </c>
      <c r="G48">
        <v>29.2</v>
      </c>
      <c r="H48">
        <v>-2.5</v>
      </c>
      <c r="I48">
        <v>10.2</v>
      </c>
      <c r="J48">
        <v>-2.6</v>
      </c>
      <c r="K48">
        <v>3</v>
      </c>
      <c r="L48">
        <v>49</v>
      </c>
      <c r="M48">
        <f t="shared" si="1"/>
        <v>2</v>
      </c>
    </row>
    <row r="49" spans="1:13" ht="12.75">
      <c r="A49">
        <v>542</v>
      </c>
      <c r="B49" s="10">
        <v>39582</v>
      </c>
      <c r="D49">
        <v>21.7</v>
      </c>
      <c r="E49">
        <f t="shared" si="0"/>
        <v>-0.6999999999999993</v>
      </c>
      <c r="F49">
        <f t="shared" si="2"/>
        <v>0.1</v>
      </c>
      <c r="G49">
        <v>29.8</v>
      </c>
      <c r="H49">
        <v>-6.9</v>
      </c>
      <c r="I49">
        <v>3.8</v>
      </c>
      <c r="J49">
        <v>-7.2</v>
      </c>
      <c r="K49">
        <v>-1.1</v>
      </c>
      <c r="L49">
        <v>55</v>
      </c>
      <c r="M49">
        <f t="shared" si="1"/>
        <v>-6</v>
      </c>
    </row>
    <row r="50" spans="1:13" ht="12.75">
      <c r="A50">
        <v>542</v>
      </c>
      <c r="B50" s="10">
        <v>39583</v>
      </c>
      <c r="D50">
        <v>21.7</v>
      </c>
      <c r="E50">
        <f t="shared" si="0"/>
        <v>0</v>
      </c>
      <c r="F50">
        <f t="shared" si="2"/>
        <v>0.12000000000000029</v>
      </c>
      <c r="G50">
        <v>29.8</v>
      </c>
      <c r="H50">
        <v>-0.5</v>
      </c>
      <c r="I50">
        <v>8.1</v>
      </c>
      <c r="J50">
        <v>-7.1</v>
      </c>
      <c r="K50">
        <v>0.3</v>
      </c>
      <c r="L50">
        <v>52</v>
      </c>
      <c r="M50">
        <f t="shared" si="1"/>
        <v>3</v>
      </c>
    </row>
    <row r="51" spans="1:13" ht="12.75">
      <c r="A51">
        <v>542</v>
      </c>
      <c r="B51" s="10">
        <v>39584</v>
      </c>
      <c r="D51">
        <v>21.8</v>
      </c>
      <c r="E51">
        <f t="shared" si="0"/>
        <v>-0.10000000000000142</v>
      </c>
      <c r="F51">
        <f t="shared" si="2"/>
        <v>0.13999999999999985</v>
      </c>
      <c r="G51">
        <v>29.9</v>
      </c>
      <c r="H51">
        <v>-6</v>
      </c>
      <c r="I51">
        <v>6.3</v>
      </c>
      <c r="J51">
        <v>-6</v>
      </c>
      <c r="K51">
        <v>0.6</v>
      </c>
      <c r="L51">
        <v>51</v>
      </c>
      <c r="M51">
        <f t="shared" si="1"/>
        <v>1</v>
      </c>
    </row>
    <row r="52" spans="1:13" ht="12.75">
      <c r="A52">
        <v>542</v>
      </c>
      <c r="B52" s="10">
        <v>39585</v>
      </c>
      <c r="D52">
        <v>21.3</v>
      </c>
      <c r="E52">
        <f t="shared" si="0"/>
        <v>0.5</v>
      </c>
      <c r="F52">
        <f t="shared" si="2"/>
        <v>0.13999999999999985</v>
      </c>
      <c r="G52">
        <v>30</v>
      </c>
      <c r="H52">
        <v>-1.3</v>
      </c>
      <c r="I52">
        <v>10.6</v>
      </c>
      <c r="J52">
        <v>-6.8</v>
      </c>
      <c r="K52">
        <v>2.3</v>
      </c>
      <c r="L52">
        <v>48</v>
      </c>
      <c r="M52">
        <f t="shared" si="1"/>
        <v>3</v>
      </c>
    </row>
    <row r="53" spans="1:13" ht="12.75">
      <c r="A53">
        <v>542</v>
      </c>
      <c r="B53" s="10">
        <v>39586</v>
      </c>
      <c r="D53">
        <v>19.5</v>
      </c>
      <c r="E53">
        <f t="shared" si="0"/>
        <v>1.8000000000000007</v>
      </c>
      <c r="F53">
        <f t="shared" si="2"/>
        <v>0.3</v>
      </c>
      <c r="G53">
        <v>30</v>
      </c>
      <c r="H53">
        <v>-0.5</v>
      </c>
      <c r="I53">
        <v>13.4</v>
      </c>
      <c r="J53">
        <v>-2.5</v>
      </c>
      <c r="K53">
        <v>4.6</v>
      </c>
      <c r="L53">
        <v>45</v>
      </c>
      <c r="M53">
        <f t="shared" si="1"/>
        <v>3</v>
      </c>
    </row>
    <row r="54" spans="1:13" ht="12.75">
      <c r="A54">
        <v>542</v>
      </c>
      <c r="B54" s="10">
        <v>39587</v>
      </c>
      <c r="D54">
        <v>17.6</v>
      </c>
      <c r="E54">
        <f t="shared" si="0"/>
        <v>1.8999999999999986</v>
      </c>
      <c r="F54">
        <f t="shared" si="2"/>
        <v>0.8199999999999996</v>
      </c>
      <c r="G54">
        <v>30</v>
      </c>
      <c r="H54">
        <v>2.5</v>
      </c>
      <c r="I54">
        <v>14.6</v>
      </c>
      <c r="J54">
        <v>-1.4</v>
      </c>
      <c r="K54">
        <v>6.2</v>
      </c>
      <c r="L54">
        <v>42</v>
      </c>
      <c r="M54">
        <f t="shared" si="1"/>
        <v>3</v>
      </c>
    </row>
    <row r="55" spans="1:13" ht="12.75">
      <c r="A55">
        <v>542</v>
      </c>
      <c r="B55" s="10">
        <v>39588</v>
      </c>
      <c r="D55">
        <v>16.8</v>
      </c>
      <c r="E55">
        <f t="shared" si="0"/>
        <v>0.8000000000000007</v>
      </c>
      <c r="F55">
        <f t="shared" si="2"/>
        <v>0.9799999999999998</v>
      </c>
      <c r="G55">
        <v>30</v>
      </c>
      <c r="H55">
        <v>2</v>
      </c>
      <c r="I55">
        <v>15.8</v>
      </c>
      <c r="J55">
        <v>0.4</v>
      </c>
      <c r="K55">
        <v>7.7</v>
      </c>
      <c r="L55">
        <v>40</v>
      </c>
      <c r="M55">
        <f t="shared" si="1"/>
        <v>2</v>
      </c>
    </row>
    <row r="56" spans="1:13" ht="12.75">
      <c r="A56">
        <v>542</v>
      </c>
      <c r="B56" s="10">
        <v>39589</v>
      </c>
      <c r="D56">
        <v>15.6</v>
      </c>
      <c r="E56">
        <f t="shared" si="0"/>
        <v>1.200000000000001</v>
      </c>
      <c r="F56">
        <f t="shared" si="2"/>
        <v>1.2400000000000002</v>
      </c>
      <c r="G56">
        <v>30</v>
      </c>
      <c r="H56">
        <v>4.1</v>
      </c>
      <c r="I56">
        <v>17.3</v>
      </c>
      <c r="J56">
        <v>0.6</v>
      </c>
      <c r="K56">
        <v>7.9</v>
      </c>
      <c r="L56">
        <v>37</v>
      </c>
      <c r="M56">
        <f t="shared" si="1"/>
        <v>3</v>
      </c>
    </row>
    <row r="57" spans="1:13" ht="12.75">
      <c r="A57">
        <v>542</v>
      </c>
      <c r="B57" s="10">
        <v>39590</v>
      </c>
      <c r="D57">
        <v>14.6</v>
      </c>
      <c r="E57">
        <f t="shared" si="0"/>
        <v>1</v>
      </c>
      <c r="F57">
        <f t="shared" si="2"/>
        <v>1.3400000000000003</v>
      </c>
      <c r="G57">
        <v>30</v>
      </c>
      <c r="H57">
        <v>3.6</v>
      </c>
      <c r="I57">
        <v>15.1</v>
      </c>
      <c r="J57">
        <v>1.9</v>
      </c>
      <c r="K57">
        <v>7.8</v>
      </c>
      <c r="L57">
        <v>34</v>
      </c>
      <c r="M57">
        <f t="shared" si="1"/>
        <v>3</v>
      </c>
    </row>
    <row r="58" spans="1:13" ht="12.75">
      <c r="A58">
        <v>542</v>
      </c>
      <c r="B58" s="10">
        <v>39591</v>
      </c>
      <c r="D58">
        <v>14.7</v>
      </c>
      <c r="E58">
        <f t="shared" si="0"/>
        <v>-0.09999999999999964</v>
      </c>
      <c r="F58">
        <f t="shared" si="2"/>
        <v>0.9600000000000002</v>
      </c>
      <c r="G58">
        <v>30.1</v>
      </c>
      <c r="H58">
        <v>0.7</v>
      </c>
      <c r="I58">
        <v>8.6</v>
      </c>
      <c r="J58">
        <v>-1</v>
      </c>
      <c r="K58">
        <v>1.8</v>
      </c>
      <c r="L58">
        <v>35</v>
      </c>
      <c r="M58">
        <f t="shared" si="1"/>
        <v>-1</v>
      </c>
    </row>
    <row r="59" spans="1:13" ht="12.75">
      <c r="A59">
        <v>542</v>
      </c>
      <c r="B59" s="10">
        <v>39592</v>
      </c>
      <c r="D59">
        <v>14.5</v>
      </c>
      <c r="E59">
        <f t="shared" si="0"/>
        <v>0.1999999999999993</v>
      </c>
      <c r="F59">
        <f t="shared" si="2"/>
        <v>0.6200000000000003</v>
      </c>
      <c r="G59">
        <v>30.2</v>
      </c>
      <c r="H59">
        <v>-1.5</v>
      </c>
      <c r="I59">
        <v>6.4</v>
      </c>
      <c r="J59">
        <v>-2.2</v>
      </c>
      <c r="K59">
        <v>0.8</v>
      </c>
      <c r="L59">
        <v>35</v>
      </c>
      <c r="M59">
        <f t="shared" si="1"/>
        <v>0</v>
      </c>
    </row>
    <row r="60" spans="1:13" ht="12.75">
      <c r="A60">
        <v>542</v>
      </c>
      <c r="B60" s="10">
        <v>39593</v>
      </c>
      <c r="D60">
        <v>14</v>
      </c>
      <c r="E60">
        <f t="shared" si="0"/>
        <v>0.5</v>
      </c>
      <c r="F60">
        <f t="shared" si="2"/>
        <v>0.5600000000000002</v>
      </c>
      <c r="G60">
        <v>30.3</v>
      </c>
      <c r="H60">
        <v>-0.6</v>
      </c>
      <c r="I60">
        <v>8</v>
      </c>
      <c r="J60">
        <v>-4.2</v>
      </c>
      <c r="K60">
        <v>1.3</v>
      </c>
      <c r="L60">
        <v>32</v>
      </c>
      <c r="M60">
        <f t="shared" si="1"/>
        <v>3</v>
      </c>
    </row>
    <row r="61" spans="1:13" ht="12.75">
      <c r="A61">
        <v>542</v>
      </c>
      <c r="B61" s="10">
        <v>39594</v>
      </c>
      <c r="D61">
        <v>13</v>
      </c>
      <c r="E61">
        <f t="shared" si="0"/>
        <v>1</v>
      </c>
      <c r="F61">
        <f t="shared" si="2"/>
        <v>0.5199999999999999</v>
      </c>
      <c r="G61">
        <v>30.3</v>
      </c>
      <c r="H61">
        <v>6</v>
      </c>
      <c r="I61">
        <v>12.9</v>
      </c>
      <c r="J61">
        <v>-1.7</v>
      </c>
      <c r="K61">
        <v>5.4</v>
      </c>
      <c r="L61">
        <v>29</v>
      </c>
      <c r="M61">
        <f t="shared" si="1"/>
        <v>3</v>
      </c>
    </row>
    <row r="62" spans="1:13" ht="12.75">
      <c r="A62">
        <v>542</v>
      </c>
      <c r="B62" s="10">
        <v>39595</v>
      </c>
      <c r="D62">
        <v>12.1</v>
      </c>
      <c r="E62">
        <f t="shared" si="0"/>
        <v>0.9000000000000004</v>
      </c>
      <c r="F62">
        <f t="shared" si="2"/>
        <v>0.5</v>
      </c>
      <c r="G62">
        <v>30.3</v>
      </c>
      <c r="H62">
        <v>-1.3</v>
      </c>
      <c r="I62">
        <v>12.3</v>
      </c>
      <c r="J62">
        <v>-1.3</v>
      </c>
      <c r="K62">
        <v>6.4</v>
      </c>
      <c r="L62">
        <v>29</v>
      </c>
      <c r="M62">
        <f t="shared" si="1"/>
        <v>0</v>
      </c>
    </row>
    <row r="63" spans="1:13" ht="12.75">
      <c r="A63">
        <v>542</v>
      </c>
      <c r="B63" s="10">
        <v>39596</v>
      </c>
      <c r="D63">
        <v>10.6</v>
      </c>
      <c r="E63">
        <f t="shared" si="0"/>
        <v>1.5</v>
      </c>
      <c r="F63">
        <f t="shared" si="2"/>
        <v>0.82</v>
      </c>
      <c r="G63">
        <v>30.3</v>
      </c>
      <c r="H63">
        <v>7</v>
      </c>
      <c r="I63">
        <v>13.6</v>
      </c>
      <c r="J63">
        <v>-2.7</v>
      </c>
      <c r="K63">
        <v>4.9</v>
      </c>
      <c r="L63">
        <v>25</v>
      </c>
      <c r="M63">
        <f t="shared" si="1"/>
        <v>4</v>
      </c>
    </row>
    <row r="64" spans="1:13" ht="12.75">
      <c r="A64">
        <v>542</v>
      </c>
      <c r="B64" s="10">
        <v>39597</v>
      </c>
      <c r="D64">
        <v>9.7</v>
      </c>
      <c r="E64">
        <f t="shared" si="0"/>
        <v>0.9000000000000004</v>
      </c>
      <c r="F64">
        <f t="shared" si="2"/>
        <v>0.9600000000000002</v>
      </c>
      <c r="G64">
        <v>30.3</v>
      </c>
      <c r="H64">
        <v>3.9</v>
      </c>
      <c r="I64">
        <v>15.1</v>
      </c>
      <c r="J64">
        <v>2.5</v>
      </c>
      <c r="K64">
        <v>7.8</v>
      </c>
      <c r="L64">
        <v>23</v>
      </c>
      <c r="M64">
        <f t="shared" si="1"/>
        <v>2</v>
      </c>
    </row>
    <row r="65" spans="1:13" ht="12.75">
      <c r="A65">
        <v>542</v>
      </c>
      <c r="B65" s="10">
        <v>39598</v>
      </c>
      <c r="D65">
        <v>8.4</v>
      </c>
      <c r="E65">
        <f t="shared" si="0"/>
        <v>1.299999999999999</v>
      </c>
      <c r="F65">
        <f t="shared" si="2"/>
        <v>1.1199999999999999</v>
      </c>
      <c r="G65">
        <v>30.3</v>
      </c>
      <c r="H65">
        <v>-1.3</v>
      </c>
      <c r="I65">
        <v>11.3</v>
      </c>
      <c r="J65">
        <v>-1.3</v>
      </c>
      <c r="K65">
        <v>5.1</v>
      </c>
      <c r="L65">
        <v>20</v>
      </c>
      <c r="M65">
        <f t="shared" si="1"/>
        <v>3</v>
      </c>
    </row>
    <row r="66" spans="1:13" ht="12.75">
      <c r="A66">
        <v>542</v>
      </c>
      <c r="B66" s="10">
        <v>39599</v>
      </c>
      <c r="D66">
        <v>7.1</v>
      </c>
      <c r="E66">
        <f t="shared" si="0"/>
        <v>1.3000000000000007</v>
      </c>
      <c r="F66">
        <f t="shared" si="2"/>
        <v>1.1800000000000002</v>
      </c>
      <c r="G66">
        <v>30.3</v>
      </c>
      <c r="H66">
        <v>-0.8</v>
      </c>
      <c r="I66">
        <v>13.2</v>
      </c>
      <c r="J66">
        <v>-2.6</v>
      </c>
      <c r="K66">
        <v>4.4</v>
      </c>
      <c r="L66">
        <v>17</v>
      </c>
      <c r="M66">
        <f t="shared" si="1"/>
        <v>3</v>
      </c>
    </row>
    <row r="67" spans="1:13" ht="12.75">
      <c r="A67">
        <v>542</v>
      </c>
      <c r="B67" s="10">
        <v>39600</v>
      </c>
      <c r="D67">
        <v>5.6</v>
      </c>
      <c r="E67">
        <f t="shared" si="0"/>
        <v>1.5</v>
      </c>
      <c r="F67">
        <f t="shared" si="2"/>
        <v>1.3</v>
      </c>
      <c r="G67">
        <v>30.3</v>
      </c>
      <c r="H67">
        <v>1</v>
      </c>
      <c r="I67">
        <v>15.7</v>
      </c>
      <c r="J67">
        <v>-1.6</v>
      </c>
      <c r="K67">
        <v>6.1</v>
      </c>
      <c r="L67">
        <v>13</v>
      </c>
      <c r="M67">
        <f t="shared" si="1"/>
        <v>4</v>
      </c>
    </row>
    <row r="68" spans="1:13" ht="12.75">
      <c r="A68">
        <v>542</v>
      </c>
      <c r="B68" s="10">
        <v>39601</v>
      </c>
      <c r="D68">
        <v>4.2</v>
      </c>
      <c r="E68">
        <f t="shared" si="0"/>
        <v>1.3999999999999995</v>
      </c>
      <c r="F68">
        <f t="shared" si="2"/>
        <v>1.2799999999999998</v>
      </c>
      <c r="G68">
        <v>30.3</v>
      </c>
      <c r="H68">
        <v>2.2</v>
      </c>
      <c r="I68">
        <v>18.1</v>
      </c>
      <c r="J68">
        <v>-0.1</v>
      </c>
      <c r="K68">
        <v>7.7</v>
      </c>
      <c r="L68">
        <v>9</v>
      </c>
      <c r="M68">
        <f t="shared" si="1"/>
        <v>4</v>
      </c>
    </row>
    <row r="69" spans="1:13" ht="12.75">
      <c r="A69">
        <v>542</v>
      </c>
      <c r="B69" s="10">
        <v>39602</v>
      </c>
      <c r="D69">
        <v>2.6</v>
      </c>
      <c r="E69">
        <f t="shared" si="0"/>
        <v>1.6</v>
      </c>
      <c r="F69">
        <f t="shared" si="2"/>
        <v>1.42</v>
      </c>
      <c r="G69">
        <v>30.3</v>
      </c>
      <c r="H69">
        <v>2.1</v>
      </c>
      <c r="I69">
        <v>16.7</v>
      </c>
      <c r="J69">
        <v>1</v>
      </c>
      <c r="K69">
        <v>7.8</v>
      </c>
      <c r="L69">
        <v>5</v>
      </c>
      <c r="M69">
        <f t="shared" si="1"/>
        <v>4</v>
      </c>
    </row>
    <row r="70" spans="1:13" ht="12.75">
      <c r="A70">
        <v>542</v>
      </c>
      <c r="B70" s="10">
        <v>39603</v>
      </c>
      <c r="D70">
        <v>1.1</v>
      </c>
      <c r="E70">
        <f t="shared" si="0"/>
        <v>1.5</v>
      </c>
      <c r="F70">
        <f t="shared" si="2"/>
        <v>1.4600000000000002</v>
      </c>
      <c r="G70">
        <v>30.3</v>
      </c>
      <c r="H70">
        <v>2.1</v>
      </c>
      <c r="I70">
        <v>14.1</v>
      </c>
      <c r="J70">
        <v>0.4</v>
      </c>
      <c r="K70">
        <v>6.7</v>
      </c>
      <c r="L70">
        <v>2</v>
      </c>
      <c r="M70">
        <f t="shared" si="1"/>
        <v>3</v>
      </c>
    </row>
    <row r="71" spans="1:13" ht="12.75">
      <c r="A71">
        <v>542</v>
      </c>
      <c r="B71" s="10">
        <v>39604</v>
      </c>
      <c r="D71">
        <v>0.8</v>
      </c>
      <c r="E71">
        <f t="shared" si="0"/>
        <v>0.30000000000000004</v>
      </c>
      <c r="F71">
        <f t="shared" si="2"/>
        <v>1.26</v>
      </c>
      <c r="G71">
        <v>30.3</v>
      </c>
      <c r="H71">
        <v>3.1</v>
      </c>
      <c r="I71">
        <v>9.6</v>
      </c>
      <c r="J71">
        <v>0.3</v>
      </c>
      <c r="K71">
        <v>4.5</v>
      </c>
      <c r="L71">
        <v>0</v>
      </c>
      <c r="M71">
        <f t="shared" si="1"/>
        <v>2</v>
      </c>
    </row>
    <row r="72" spans="1:12" ht="12.75">
      <c r="A72">
        <v>542</v>
      </c>
      <c r="B72" s="10">
        <v>39605</v>
      </c>
      <c r="D72">
        <v>1</v>
      </c>
      <c r="E72">
        <f t="shared" si="0"/>
        <v>-0.19999999999999996</v>
      </c>
      <c r="F72">
        <f t="shared" si="2"/>
        <v>0.9199999999999999</v>
      </c>
      <c r="G72">
        <v>30.7</v>
      </c>
      <c r="H72">
        <v>1</v>
      </c>
      <c r="I72">
        <v>5.4</v>
      </c>
      <c r="J72">
        <v>1</v>
      </c>
      <c r="K72">
        <v>2.4</v>
      </c>
      <c r="L72">
        <v>0</v>
      </c>
    </row>
    <row r="73" spans="1:12" ht="12.75">
      <c r="A73">
        <v>542</v>
      </c>
      <c r="B73" s="10">
        <v>39606</v>
      </c>
      <c r="D73">
        <v>0.5</v>
      </c>
      <c r="E73">
        <f t="shared" si="0"/>
        <v>0.5</v>
      </c>
      <c r="F73">
        <f t="shared" si="2"/>
        <v>0.74</v>
      </c>
      <c r="G73">
        <v>30.7</v>
      </c>
      <c r="H73">
        <v>1.5</v>
      </c>
      <c r="I73">
        <v>12.6</v>
      </c>
      <c r="J73">
        <v>-2.4</v>
      </c>
      <c r="K73">
        <v>4.7</v>
      </c>
      <c r="L73">
        <v>0</v>
      </c>
    </row>
    <row r="74" spans="1:13" ht="12.75">
      <c r="A74" s="9">
        <v>542</v>
      </c>
      <c r="B74" s="13">
        <v>39607</v>
      </c>
      <c r="C74" s="9"/>
      <c r="D74" s="9">
        <v>0</v>
      </c>
      <c r="E74" s="9">
        <f t="shared" si="0"/>
        <v>0.5</v>
      </c>
      <c r="F74" s="9">
        <f t="shared" si="2"/>
        <v>0.52</v>
      </c>
      <c r="G74" s="9">
        <v>30.7</v>
      </c>
      <c r="H74" s="9">
        <v>0.6</v>
      </c>
      <c r="I74" s="9">
        <v>15.1</v>
      </c>
      <c r="J74" s="9">
        <v>-0.3</v>
      </c>
      <c r="K74" s="9">
        <v>7.3</v>
      </c>
      <c r="L74" s="9">
        <v>0</v>
      </c>
      <c r="M74" s="9"/>
    </row>
    <row r="75" spans="4:13" ht="12.75">
      <c r="D75" s="14" t="s">
        <v>31</v>
      </c>
      <c r="E75" s="15">
        <f>AVERAGE(E19:E74)</f>
        <v>0.4785714285714286</v>
      </c>
      <c r="F75" s="15">
        <f>AVERAGE(F19:F74)</f>
        <v>0.4888461538461539</v>
      </c>
      <c r="G75">
        <f>G74-G18</f>
        <v>4</v>
      </c>
      <c r="H75" t="s">
        <v>32</v>
      </c>
      <c r="J75" s="14" t="s">
        <v>33</v>
      </c>
      <c r="K75" s="16">
        <f>AVERAGE(K18:K74)</f>
        <v>1.731578947368421</v>
      </c>
      <c r="L75" s="14" t="s">
        <v>34</v>
      </c>
      <c r="M75" s="17">
        <f>AVERAGE(M19:M71)</f>
        <v>1.6415094339622642</v>
      </c>
    </row>
    <row r="76" spans="4:7" ht="12.75">
      <c r="D76" s="14" t="s">
        <v>36</v>
      </c>
      <c r="E76" s="18">
        <f>MAX(E19:E74)</f>
        <v>1.8999999999999986</v>
      </c>
      <c r="F76" s="18">
        <f>MAX(F19:F74)</f>
        <v>1.4600000000000002</v>
      </c>
      <c r="G76" s="18"/>
    </row>
    <row r="77" spans="4:7" ht="12.75">
      <c r="D77" s="14" t="s">
        <v>37</v>
      </c>
      <c r="E77" s="16">
        <f>COUNT(E19:E74)</f>
        <v>56</v>
      </c>
      <c r="F77" s="16"/>
      <c r="G77" s="16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1">
      <pane ySplit="5" topLeftCell="A27" activePane="bottomLeft" state="frozen"/>
      <selection pane="topLeft" activeCell="A1" sqref="A1"/>
      <selection pane="bottomLeft" activeCell="F56" sqref="F56"/>
    </sheetView>
  </sheetViews>
  <sheetFormatPr defaultColWidth="9.140625" defaultRowHeight="12.75"/>
  <cols>
    <col min="2" max="2" width="12.140625" style="0" customWidth="1"/>
    <col min="4" max="13" width="14.7109375" style="0" customWidth="1"/>
  </cols>
  <sheetData>
    <row r="1" ht="12.75">
      <c r="A1" t="s">
        <v>38</v>
      </c>
    </row>
    <row r="2" spans="5:6" ht="12.75">
      <c r="E2" s="2"/>
      <c r="F2" s="3" t="s">
        <v>53</v>
      </c>
    </row>
    <row r="3" spans="5:6" ht="12.75">
      <c r="E3" s="2"/>
      <c r="F3" s="3" t="s">
        <v>54</v>
      </c>
    </row>
    <row r="4" spans="5:6" ht="12.75">
      <c r="E4" s="2" t="s">
        <v>55</v>
      </c>
      <c r="F4" s="35" t="s">
        <v>55</v>
      </c>
    </row>
    <row r="5" spans="1:13" ht="12.75">
      <c r="A5" t="s">
        <v>21</v>
      </c>
      <c r="B5" t="s">
        <v>2</v>
      </c>
      <c r="C5" t="s">
        <v>22</v>
      </c>
      <c r="D5" t="s">
        <v>23</v>
      </c>
      <c r="E5" s="2" t="s">
        <v>56</v>
      </c>
      <c r="F5" s="6" t="s">
        <v>56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2" ht="12.75">
      <c r="A6">
        <v>542</v>
      </c>
      <c r="B6" s="10">
        <v>39173</v>
      </c>
      <c r="D6">
        <v>15.4</v>
      </c>
      <c r="G6">
        <v>16.2</v>
      </c>
      <c r="H6">
        <v>-5.2</v>
      </c>
      <c r="I6">
        <v>2.5</v>
      </c>
      <c r="J6">
        <v>-7.9</v>
      </c>
      <c r="K6">
        <v>-3.6</v>
      </c>
      <c r="L6">
        <v>51</v>
      </c>
    </row>
    <row r="7" spans="1:12" ht="12.75">
      <c r="A7">
        <v>542</v>
      </c>
      <c r="B7" s="10">
        <v>39174</v>
      </c>
      <c r="D7">
        <v>15.4</v>
      </c>
      <c r="G7">
        <v>16.2</v>
      </c>
      <c r="H7">
        <v>0.6</v>
      </c>
      <c r="I7">
        <v>8.4</v>
      </c>
      <c r="J7">
        <v>-9.9</v>
      </c>
      <c r="K7">
        <v>-0.3</v>
      </c>
      <c r="L7">
        <v>49</v>
      </c>
    </row>
    <row r="8" spans="1:12" ht="12.75">
      <c r="A8">
        <v>542</v>
      </c>
      <c r="B8" s="10">
        <v>39175</v>
      </c>
      <c r="D8">
        <v>15.5</v>
      </c>
      <c r="G8">
        <v>16.2</v>
      </c>
      <c r="H8">
        <v>-2.5</v>
      </c>
      <c r="I8">
        <v>8.6</v>
      </c>
      <c r="J8">
        <v>-2.7</v>
      </c>
      <c r="K8">
        <v>3.1</v>
      </c>
      <c r="L8">
        <v>48</v>
      </c>
    </row>
    <row r="9" spans="1:12" ht="12.75">
      <c r="A9">
        <v>542</v>
      </c>
      <c r="B9" s="10">
        <v>39176</v>
      </c>
      <c r="D9">
        <v>14.5</v>
      </c>
      <c r="G9">
        <v>16.3</v>
      </c>
      <c r="H9">
        <v>-0.7</v>
      </c>
      <c r="I9">
        <v>9.9</v>
      </c>
      <c r="J9">
        <v>-5.2</v>
      </c>
      <c r="K9">
        <v>1.9</v>
      </c>
      <c r="L9">
        <v>46</v>
      </c>
    </row>
    <row r="10" spans="1:12" ht="12.75">
      <c r="A10">
        <v>542</v>
      </c>
      <c r="B10" s="10">
        <v>39177</v>
      </c>
      <c r="D10">
        <v>14.4</v>
      </c>
      <c r="G10">
        <v>16.3</v>
      </c>
      <c r="H10">
        <v>1</v>
      </c>
      <c r="I10">
        <v>9.2</v>
      </c>
      <c r="J10">
        <v>-2.4</v>
      </c>
      <c r="K10">
        <v>3.1</v>
      </c>
      <c r="L10">
        <v>46</v>
      </c>
    </row>
    <row r="11" spans="1:12" ht="12.75">
      <c r="A11">
        <v>542</v>
      </c>
      <c r="B11" s="10">
        <v>39178</v>
      </c>
      <c r="D11">
        <v>15</v>
      </c>
      <c r="G11">
        <v>16.7</v>
      </c>
      <c r="H11">
        <v>-4.6</v>
      </c>
      <c r="I11">
        <v>6.2</v>
      </c>
      <c r="J11">
        <v>-4.7</v>
      </c>
      <c r="K11">
        <v>0.8</v>
      </c>
      <c r="L11">
        <v>47</v>
      </c>
    </row>
    <row r="12" spans="1:12" ht="12.75">
      <c r="A12">
        <v>542</v>
      </c>
      <c r="B12" s="10">
        <v>39179</v>
      </c>
      <c r="D12">
        <v>14.8</v>
      </c>
      <c r="G12">
        <v>16.7</v>
      </c>
      <c r="H12">
        <v>-3.6</v>
      </c>
      <c r="I12">
        <v>9.3</v>
      </c>
      <c r="J12">
        <v>-5.3</v>
      </c>
      <c r="K12">
        <v>1.4</v>
      </c>
      <c r="L12">
        <v>47</v>
      </c>
    </row>
    <row r="13" spans="1:12" ht="12.75">
      <c r="A13">
        <v>542</v>
      </c>
      <c r="B13" s="10">
        <v>39180</v>
      </c>
      <c r="D13">
        <v>14.9</v>
      </c>
      <c r="G13">
        <v>17</v>
      </c>
      <c r="H13">
        <v>-0.7</v>
      </c>
      <c r="I13">
        <v>6.4</v>
      </c>
      <c r="J13">
        <v>-4.9</v>
      </c>
      <c r="K13">
        <v>0.4</v>
      </c>
      <c r="L13">
        <v>203</v>
      </c>
    </row>
    <row r="14" spans="1:12" ht="12.75">
      <c r="A14">
        <v>542</v>
      </c>
      <c r="B14" s="10">
        <v>39181</v>
      </c>
      <c r="D14">
        <v>15.4</v>
      </c>
      <c r="G14">
        <v>17.4</v>
      </c>
      <c r="H14">
        <v>-1.4</v>
      </c>
      <c r="I14">
        <v>5.5</v>
      </c>
      <c r="J14">
        <v>-1.4</v>
      </c>
      <c r="K14">
        <v>0.7</v>
      </c>
      <c r="L14">
        <v>49</v>
      </c>
    </row>
    <row r="15" spans="1:12" ht="12.75">
      <c r="A15">
        <v>542</v>
      </c>
      <c r="B15" s="10">
        <v>39182</v>
      </c>
      <c r="D15">
        <v>15.4</v>
      </c>
      <c r="G15">
        <v>17.5</v>
      </c>
      <c r="H15">
        <v>-2.6</v>
      </c>
      <c r="I15">
        <v>7.7</v>
      </c>
      <c r="J15">
        <v>-4.6</v>
      </c>
      <c r="K15">
        <v>0.8</v>
      </c>
      <c r="L15">
        <v>48</v>
      </c>
    </row>
    <row r="16" spans="1:12" ht="12.75">
      <c r="A16">
        <v>542</v>
      </c>
      <c r="B16" s="10">
        <v>39183</v>
      </c>
      <c r="D16">
        <v>16</v>
      </c>
      <c r="G16">
        <v>18.1</v>
      </c>
      <c r="H16">
        <v>-11.4</v>
      </c>
      <c r="I16">
        <v>-1.5</v>
      </c>
      <c r="J16">
        <v>-11.5</v>
      </c>
      <c r="K16">
        <v>-7.1</v>
      </c>
      <c r="L16">
        <v>55</v>
      </c>
    </row>
    <row r="17" spans="1:12" ht="12.75">
      <c r="A17">
        <v>542</v>
      </c>
      <c r="B17" s="10">
        <v>39184</v>
      </c>
      <c r="D17">
        <v>15.9</v>
      </c>
      <c r="G17">
        <v>18.1</v>
      </c>
      <c r="H17">
        <v>-11.5</v>
      </c>
      <c r="I17">
        <v>-0.5</v>
      </c>
      <c r="J17">
        <v>-14.5</v>
      </c>
      <c r="K17">
        <v>-9.5</v>
      </c>
      <c r="L17">
        <v>53</v>
      </c>
    </row>
    <row r="18" spans="1:12" ht="12.75">
      <c r="A18">
        <v>542</v>
      </c>
      <c r="B18" s="10">
        <v>39185</v>
      </c>
      <c r="D18">
        <v>16.1</v>
      </c>
      <c r="G18">
        <v>18.2</v>
      </c>
      <c r="H18">
        <v>-7</v>
      </c>
      <c r="I18">
        <v>2.1</v>
      </c>
      <c r="J18">
        <v>-12.4</v>
      </c>
      <c r="K18">
        <v>-4.1</v>
      </c>
      <c r="L18">
        <v>53</v>
      </c>
    </row>
    <row r="19" spans="1:12" ht="12.75">
      <c r="A19">
        <v>542</v>
      </c>
      <c r="B19" s="10">
        <v>39186</v>
      </c>
      <c r="D19">
        <v>16</v>
      </c>
      <c r="G19">
        <v>18.2</v>
      </c>
      <c r="H19">
        <v>-10.3</v>
      </c>
      <c r="I19">
        <v>2.4</v>
      </c>
      <c r="J19">
        <v>-11.1</v>
      </c>
      <c r="K19">
        <v>-4</v>
      </c>
      <c r="L19">
        <v>52</v>
      </c>
    </row>
    <row r="20" spans="1:12" ht="12.75">
      <c r="A20">
        <v>542</v>
      </c>
      <c r="B20" s="10">
        <v>39187</v>
      </c>
      <c r="D20">
        <v>16.3</v>
      </c>
      <c r="G20">
        <v>18.3</v>
      </c>
      <c r="H20">
        <v>-6.6</v>
      </c>
      <c r="I20">
        <v>7</v>
      </c>
      <c r="J20">
        <v>-14.8</v>
      </c>
      <c r="K20">
        <v>-3.4</v>
      </c>
      <c r="L20">
        <v>50</v>
      </c>
    </row>
    <row r="21" spans="1:12" ht="12.75">
      <c r="A21">
        <v>542</v>
      </c>
      <c r="B21" s="10">
        <v>39188</v>
      </c>
      <c r="D21">
        <v>16</v>
      </c>
      <c r="G21">
        <v>18.3</v>
      </c>
      <c r="H21">
        <v>-1</v>
      </c>
      <c r="I21">
        <v>11</v>
      </c>
      <c r="J21">
        <v>-6.9</v>
      </c>
      <c r="K21">
        <v>2.5</v>
      </c>
      <c r="L21">
        <v>48</v>
      </c>
    </row>
    <row r="22" spans="1:12" ht="12.75">
      <c r="A22">
        <v>542</v>
      </c>
      <c r="B22" s="10">
        <v>39189</v>
      </c>
      <c r="D22">
        <v>16.3</v>
      </c>
      <c r="G22">
        <v>18.7</v>
      </c>
      <c r="H22">
        <v>-1.4</v>
      </c>
      <c r="I22">
        <v>9</v>
      </c>
      <c r="J22">
        <v>-3.5</v>
      </c>
      <c r="K22">
        <v>1.6</v>
      </c>
      <c r="L22">
        <v>51</v>
      </c>
    </row>
    <row r="23" spans="1:12" ht="12.75">
      <c r="A23" s="11">
        <v>542</v>
      </c>
      <c r="B23" s="12">
        <v>39190</v>
      </c>
      <c r="C23" s="11"/>
      <c r="D23" s="11">
        <v>16.3</v>
      </c>
      <c r="E23" s="11"/>
      <c r="F23" s="11"/>
      <c r="G23" s="11">
        <v>18.7</v>
      </c>
      <c r="H23" s="11">
        <v>-5.6</v>
      </c>
      <c r="I23" s="11">
        <v>8.9</v>
      </c>
      <c r="J23" s="11">
        <v>-5.8</v>
      </c>
      <c r="K23" s="11">
        <v>0.1</v>
      </c>
      <c r="L23" s="11">
        <v>49</v>
      </c>
    </row>
    <row r="24" spans="1:13" ht="12.75">
      <c r="A24">
        <v>542</v>
      </c>
      <c r="B24" s="10">
        <v>39191</v>
      </c>
      <c r="D24">
        <v>16.2</v>
      </c>
      <c r="E24">
        <f>D23-D24</f>
        <v>0.10000000000000142</v>
      </c>
      <c r="G24">
        <v>18.8</v>
      </c>
      <c r="H24">
        <v>-4</v>
      </c>
      <c r="I24">
        <v>8.5</v>
      </c>
      <c r="J24">
        <v>-6.2</v>
      </c>
      <c r="K24">
        <v>1.4</v>
      </c>
      <c r="L24">
        <v>48</v>
      </c>
      <c r="M24">
        <f>L23-L24</f>
        <v>1</v>
      </c>
    </row>
    <row r="25" spans="1:13" ht="12.75">
      <c r="A25">
        <v>542</v>
      </c>
      <c r="B25" s="10">
        <v>39192</v>
      </c>
      <c r="D25">
        <v>16</v>
      </c>
      <c r="E25">
        <f aca="true" t="shared" si="0" ref="E25:E54">D24-D25</f>
        <v>0.1999999999999993</v>
      </c>
      <c r="G25">
        <v>18.8</v>
      </c>
      <c r="H25">
        <v>-6.4</v>
      </c>
      <c r="I25">
        <v>5.2</v>
      </c>
      <c r="J25">
        <v>-10.3</v>
      </c>
      <c r="K25">
        <v>-3.1</v>
      </c>
      <c r="L25">
        <v>47</v>
      </c>
      <c r="M25">
        <f aca="true" t="shared" si="1" ref="M25:M52">L24-L25</f>
        <v>1</v>
      </c>
    </row>
    <row r="26" spans="1:13" ht="12.75">
      <c r="A26">
        <v>542</v>
      </c>
      <c r="B26" s="10">
        <v>39193</v>
      </c>
      <c r="D26">
        <v>15.4</v>
      </c>
      <c r="E26">
        <f t="shared" si="0"/>
        <v>0.5999999999999996</v>
      </c>
      <c r="G26">
        <v>18.9</v>
      </c>
      <c r="H26">
        <v>-1.1</v>
      </c>
      <c r="I26">
        <v>10.2</v>
      </c>
      <c r="J26">
        <v>-8.5</v>
      </c>
      <c r="K26">
        <v>2.4</v>
      </c>
      <c r="L26">
        <v>45</v>
      </c>
      <c r="M26">
        <f t="shared" si="1"/>
        <v>2</v>
      </c>
    </row>
    <row r="27" spans="1:13" ht="12.75">
      <c r="A27">
        <v>542</v>
      </c>
      <c r="B27" s="10">
        <v>39194</v>
      </c>
      <c r="D27">
        <v>15.2</v>
      </c>
      <c r="E27">
        <f t="shared" si="0"/>
        <v>0.20000000000000107</v>
      </c>
      <c r="G27">
        <v>19.1</v>
      </c>
      <c r="H27">
        <v>-2.6</v>
      </c>
      <c r="I27">
        <v>5.1</v>
      </c>
      <c r="J27">
        <v>-3.1</v>
      </c>
      <c r="K27">
        <v>0.2</v>
      </c>
      <c r="L27">
        <v>47</v>
      </c>
      <c r="M27">
        <f t="shared" si="1"/>
        <v>-2</v>
      </c>
    </row>
    <row r="28" spans="1:13" ht="12.75">
      <c r="A28">
        <v>542</v>
      </c>
      <c r="B28" s="10">
        <v>39195</v>
      </c>
      <c r="D28">
        <v>14.9</v>
      </c>
      <c r="E28">
        <f t="shared" si="0"/>
        <v>0.29999999999999893</v>
      </c>
      <c r="F28">
        <f aca="true" t="shared" si="2" ref="F28:F54">+AVERAGE(E24:E28)</f>
        <v>0.2800000000000001</v>
      </c>
      <c r="G28">
        <v>19.2</v>
      </c>
      <c r="H28">
        <v>1.4</v>
      </c>
      <c r="I28">
        <v>7.5</v>
      </c>
      <c r="J28">
        <v>-5</v>
      </c>
      <c r="K28">
        <v>1</v>
      </c>
      <c r="L28">
        <v>44</v>
      </c>
      <c r="M28">
        <f t="shared" si="1"/>
        <v>3</v>
      </c>
    </row>
    <row r="29" spans="1:11" ht="12.75">
      <c r="A29">
        <v>542</v>
      </c>
      <c r="B29" s="10">
        <v>39196</v>
      </c>
      <c r="D29">
        <v>14.7</v>
      </c>
      <c r="E29">
        <f t="shared" si="0"/>
        <v>0.20000000000000107</v>
      </c>
      <c r="F29">
        <f t="shared" si="2"/>
        <v>0.3</v>
      </c>
      <c r="G29">
        <v>19.4</v>
      </c>
      <c r="H29">
        <v>-2</v>
      </c>
      <c r="I29">
        <v>6.1</v>
      </c>
      <c r="J29">
        <v>-2.7</v>
      </c>
      <c r="K29">
        <v>1</v>
      </c>
    </row>
    <row r="30" spans="1:13" ht="12.75">
      <c r="A30">
        <v>542</v>
      </c>
      <c r="B30" s="10">
        <v>39197</v>
      </c>
      <c r="D30">
        <v>15.3</v>
      </c>
      <c r="E30">
        <f t="shared" si="0"/>
        <v>-0.6000000000000014</v>
      </c>
      <c r="F30">
        <f t="shared" si="2"/>
        <v>0.13999999999999985</v>
      </c>
      <c r="G30">
        <v>19.9</v>
      </c>
      <c r="H30">
        <v>-2.8</v>
      </c>
      <c r="I30">
        <v>2.2</v>
      </c>
      <c r="J30">
        <v>-2.8</v>
      </c>
      <c r="K30">
        <v>-1.4</v>
      </c>
      <c r="L30">
        <v>49</v>
      </c>
      <c r="M30">
        <v>-5</v>
      </c>
    </row>
    <row r="31" spans="1:13" ht="12.75">
      <c r="A31">
        <v>542</v>
      </c>
      <c r="B31" s="10">
        <v>39198</v>
      </c>
      <c r="D31">
        <v>15.3</v>
      </c>
      <c r="E31">
        <f t="shared" si="0"/>
        <v>0</v>
      </c>
      <c r="F31">
        <f t="shared" si="2"/>
        <v>0.019999999999999928</v>
      </c>
      <c r="G31">
        <v>20</v>
      </c>
      <c r="H31">
        <v>-3.9</v>
      </c>
      <c r="I31">
        <v>6.5</v>
      </c>
      <c r="J31">
        <v>-3.9</v>
      </c>
      <c r="K31">
        <v>-0.2</v>
      </c>
      <c r="L31">
        <v>46</v>
      </c>
      <c r="M31">
        <f t="shared" si="1"/>
        <v>3</v>
      </c>
    </row>
    <row r="32" spans="1:13" ht="12.75">
      <c r="A32">
        <v>542</v>
      </c>
      <c r="B32" s="10">
        <v>39199</v>
      </c>
      <c r="D32">
        <v>15</v>
      </c>
      <c r="E32">
        <f t="shared" si="0"/>
        <v>0.3000000000000007</v>
      </c>
      <c r="F32">
        <f t="shared" si="2"/>
        <v>0.039999999999999855</v>
      </c>
      <c r="G32">
        <v>20</v>
      </c>
      <c r="H32">
        <v>-3.2</v>
      </c>
      <c r="I32">
        <v>10</v>
      </c>
      <c r="J32">
        <v>-6.9</v>
      </c>
      <c r="K32">
        <v>0.2</v>
      </c>
      <c r="L32">
        <v>44</v>
      </c>
      <c r="M32">
        <f t="shared" si="1"/>
        <v>2</v>
      </c>
    </row>
    <row r="33" spans="1:13" ht="12.75">
      <c r="A33">
        <v>542</v>
      </c>
      <c r="B33" s="10">
        <v>39200</v>
      </c>
      <c r="D33">
        <v>14.6</v>
      </c>
      <c r="E33">
        <f t="shared" si="0"/>
        <v>0.40000000000000036</v>
      </c>
      <c r="F33">
        <f t="shared" si="2"/>
        <v>0.060000000000000143</v>
      </c>
      <c r="G33">
        <v>20</v>
      </c>
      <c r="H33">
        <v>-1.6</v>
      </c>
      <c r="I33">
        <v>10.8</v>
      </c>
      <c r="J33">
        <v>-4.5</v>
      </c>
      <c r="K33">
        <v>2.2</v>
      </c>
      <c r="L33">
        <v>42</v>
      </c>
      <c r="M33">
        <f t="shared" si="1"/>
        <v>2</v>
      </c>
    </row>
    <row r="34" spans="1:13" ht="12.75">
      <c r="A34">
        <v>542</v>
      </c>
      <c r="B34" s="10">
        <v>39201</v>
      </c>
      <c r="D34">
        <v>13.5</v>
      </c>
      <c r="E34">
        <f t="shared" si="0"/>
        <v>1.0999999999999996</v>
      </c>
      <c r="F34">
        <f t="shared" si="2"/>
        <v>0.23999999999999985</v>
      </c>
      <c r="G34">
        <v>20</v>
      </c>
      <c r="H34">
        <v>0.4</v>
      </c>
      <c r="I34">
        <v>14.9</v>
      </c>
      <c r="J34">
        <v>-3</v>
      </c>
      <c r="K34">
        <v>4.9</v>
      </c>
      <c r="L34">
        <v>38</v>
      </c>
      <c r="M34">
        <f t="shared" si="1"/>
        <v>4</v>
      </c>
    </row>
    <row r="35" spans="1:13" ht="12.75">
      <c r="A35">
        <v>542</v>
      </c>
      <c r="B35" s="10">
        <v>39202</v>
      </c>
      <c r="D35">
        <v>12.4</v>
      </c>
      <c r="E35">
        <f t="shared" si="0"/>
        <v>1.0999999999999996</v>
      </c>
      <c r="F35">
        <f t="shared" si="2"/>
        <v>0.5800000000000001</v>
      </c>
      <c r="G35">
        <v>20</v>
      </c>
      <c r="H35">
        <v>0.3</v>
      </c>
      <c r="I35">
        <v>15.7</v>
      </c>
      <c r="J35">
        <v>-1</v>
      </c>
      <c r="K35">
        <v>5.8</v>
      </c>
      <c r="L35">
        <v>36</v>
      </c>
      <c r="M35">
        <f t="shared" si="1"/>
        <v>2</v>
      </c>
    </row>
    <row r="36" spans="1:13" ht="12.75">
      <c r="A36">
        <v>542</v>
      </c>
      <c r="B36" s="10">
        <v>39203</v>
      </c>
      <c r="D36">
        <v>11.7</v>
      </c>
      <c r="E36">
        <f t="shared" si="0"/>
        <v>0.7000000000000011</v>
      </c>
      <c r="F36">
        <f t="shared" si="2"/>
        <v>0.7200000000000003</v>
      </c>
      <c r="G36">
        <v>20.1</v>
      </c>
      <c r="H36">
        <v>0.3</v>
      </c>
      <c r="I36">
        <v>14.2</v>
      </c>
      <c r="J36">
        <v>-0.7</v>
      </c>
      <c r="K36">
        <v>4.4</v>
      </c>
      <c r="L36">
        <v>33</v>
      </c>
      <c r="M36">
        <f t="shared" si="1"/>
        <v>3</v>
      </c>
    </row>
    <row r="37" spans="1:13" ht="12.75">
      <c r="A37">
        <v>542</v>
      </c>
      <c r="B37" s="10">
        <v>39204</v>
      </c>
      <c r="D37">
        <v>10.6</v>
      </c>
      <c r="E37">
        <f t="shared" si="0"/>
        <v>1.0999999999999996</v>
      </c>
      <c r="F37">
        <f t="shared" si="2"/>
        <v>0.8800000000000001</v>
      </c>
      <c r="G37">
        <v>20.2</v>
      </c>
      <c r="H37">
        <v>3.4</v>
      </c>
      <c r="I37">
        <v>13.6</v>
      </c>
      <c r="J37">
        <v>-0.8</v>
      </c>
      <c r="K37">
        <v>4.9</v>
      </c>
      <c r="L37">
        <v>30</v>
      </c>
      <c r="M37">
        <f t="shared" si="1"/>
        <v>3</v>
      </c>
    </row>
    <row r="38" spans="1:13" ht="12.75">
      <c r="A38">
        <v>542</v>
      </c>
      <c r="B38" s="10">
        <v>39205</v>
      </c>
      <c r="D38">
        <v>9.8</v>
      </c>
      <c r="E38">
        <f t="shared" si="0"/>
        <v>0.7999999999999989</v>
      </c>
      <c r="F38">
        <f t="shared" si="2"/>
        <v>0.9599999999999997</v>
      </c>
      <c r="G38">
        <v>20.2</v>
      </c>
      <c r="H38">
        <v>2.1</v>
      </c>
      <c r="I38">
        <v>9.8</v>
      </c>
      <c r="J38">
        <v>2</v>
      </c>
      <c r="K38">
        <v>5.2</v>
      </c>
      <c r="L38">
        <v>29</v>
      </c>
      <c r="M38">
        <f t="shared" si="1"/>
        <v>1</v>
      </c>
    </row>
    <row r="39" spans="1:13" ht="12.75">
      <c r="A39">
        <v>542</v>
      </c>
      <c r="B39" s="10">
        <v>39206</v>
      </c>
      <c r="D39">
        <v>9.1</v>
      </c>
      <c r="E39">
        <f t="shared" si="0"/>
        <v>0.7000000000000011</v>
      </c>
      <c r="F39">
        <f t="shared" si="2"/>
        <v>0.8800000000000001</v>
      </c>
      <c r="G39">
        <v>20.2</v>
      </c>
      <c r="H39">
        <v>-2.6</v>
      </c>
      <c r="I39">
        <v>11.8</v>
      </c>
      <c r="J39">
        <v>-2.6</v>
      </c>
      <c r="K39">
        <v>3.6</v>
      </c>
      <c r="L39">
        <v>27</v>
      </c>
      <c r="M39">
        <f t="shared" si="1"/>
        <v>2</v>
      </c>
    </row>
    <row r="40" spans="1:13" ht="12.75">
      <c r="A40">
        <v>542</v>
      </c>
      <c r="B40" s="10">
        <v>39207</v>
      </c>
      <c r="D40">
        <v>8.9</v>
      </c>
      <c r="E40">
        <f t="shared" si="0"/>
        <v>0.1999999999999993</v>
      </c>
      <c r="F40">
        <f t="shared" si="2"/>
        <v>0.7</v>
      </c>
      <c r="G40">
        <v>20.5</v>
      </c>
      <c r="H40">
        <v>-2.7</v>
      </c>
      <c r="I40">
        <v>6.3</v>
      </c>
      <c r="J40">
        <v>-4.1</v>
      </c>
      <c r="K40">
        <v>1.2</v>
      </c>
      <c r="L40">
        <v>28</v>
      </c>
      <c r="M40">
        <f t="shared" si="1"/>
        <v>-1</v>
      </c>
    </row>
    <row r="41" spans="1:11" ht="12.75">
      <c r="A41">
        <v>542</v>
      </c>
      <c r="B41" s="10">
        <v>39208</v>
      </c>
      <c r="D41">
        <v>9.3</v>
      </c>
      <c r="E41">
        <f t="shared" si="0"/>
        <v>-0.40000000000000036</v>
      </c>
      <c r="F41">
        <f t="shared" si="2"/>
        <v>0.4799999999999997</v>
      </c>
      <c r="G41">
        <v>21</v>
      </c>
      <c r="H41">
        <v>-4.2</v>
      </c>
      <c r="I41">
        <v>3.7</v>
      </c>
      <c r="J41">
        <v>-6</v>
      </c>
      <c r="K41">
        <v>-2.2</v>
      </c>
    </row>
    <row r="42" spans="1:13" ht="12.75">
      <c r="A42">
        <v>542</v>
      </c>
      <c r="B42" s="10">
        <v>39209</v>
      </c>
      <c r="D42">
        <v>9.6</v>
      </c>
      <c r="E42">
        <f t="shared" si="0"/>
        <v>-0.29999999999999893</v>
      </c>
      <c r="F42">
        <f t="shared" si="2"/>
        <v>0.2</v>
      </c>
      <c r="G42">
        <v>21.3</v>
      </c>
      <c r="H42">
        <v>-2.5</v>
      </c>
      <c r="I42">
        <v>5.1</v>
      </c>
      <c r="J42">
        <v>-5.4</v>
      </c>
      <c r="K42">
        <v>-1.5</v>
      </c>
      <c r="L42">
        <v>32</v>
      </c>
      <c r="M42">
        <v>-4</v>
      </c>
    </row>
    <row r="43" spans="1:13" ht="12.75">
      <c r="A43">
        <v>542</v>
      </c>
      <c r="B43" s="10">
        <v>39210</v>
      </c>
      <c r="D43">
        <v>9.6</v>
      </c>
      <c r="E43">
        <f t="shared" si="0"/>
        <v>0</v>
      </c>
      <c r="F43">
        <f t="shared" si="2"/>
        <v>0.040000000000000216</v>
      </c>
      <c r="G43">
        <v>21.3</v>
      </c>
      <c r="H43">
        <v>-6.1</v>
      </c>
      <c r="I43">
        <v>6.6</v>
      </c>
      <c r="J43">
        <v>-6.1</v>
      </c>
      <c r="K43">
        <v>-0.3</v>
      </c>
      <c r="L43">
        <v>29</v>
      </c>
      <c r="M43">
        <f t="shared" si="1"/>
        <v>3</v>
      </c>
    </row>
    <row r="44" spans="1:13" ht="12.75">
      <c r="A44">
        <v>542</v>
      </c>
      <c r="B44" s="10">
        <v>39211</v>
      </c>
      <c r="D44">
        <v>9.2</v>
      </c>
      <c r="E44">
        <f t="shared" si="0"/>
        <v>0.40000000000000036</v>
      </c>
      <c r="F44">
        <f t="shared" si="2"/>
        <v>-0.019999999999999928</v>
      </c>
      <c r="G44">
        <v>21.3</v>
      </c>
      <c r="H44">
        <v>-3.1</v>
      </c>
      <c r="I44">
        <v>11</v>
      </c>
      <c r="J44">
        <v>-8</v>
      </c>
      <c r="K44">
        <v>1.1</v>
      </c>
      <c r="L44">
        <v>27</v>
      </c>
      <c r="M44">
        <f t="shared" si="1"/>
        <v>2</v>
      </c>
    </row>
    <row r="45" spans="1:13" ht="12.75">
      <c r="A45">
        <v>542</v>
      </c>
      <c r="B45" s="10">
        <v>39212</v>
      </c>
      <c r="D45">
        <v>8.7</v>
      </c>
      <c r="E45">
        <f t="shared" si="0"/>
        <v>0.5</v>
      </c>
      <c r="F45">
        <f t="shared" si="2"/>
        <v>0.040000000000000216</v>
      </c>
      <c r="G45">
        <v>21.4</v>
      </c>
      <c r="H45">
        <v>-0.9</v>
      </c>
      <c r="I45">
        <v>12</v>
      </c>
      <c r="J45">
        <v>-4.3</v>
      </c>
      <c r="K45">
        <v>3.1</v>
      </c>
      <c r="L45">
        <v>25</v>
      </c>
      <c r="M45">
        <f t="shared" si="1"/>
        <v>2</v>
      </c>
    </row>
    <row r="46" spans="1:13" ht="12.75">
      <c r="A46">
        <v>542</v>
      </c>
      <c r="B46" s="10">
        <v>39213</v>
      </c>
      <c r="D46">
        <v>9.6</v>
      </c>
      <c r="E46">
        <f t="shared" si="0"/>
        <v>-0.9000000000000004</v>
      </c>
      <c r="F46">
        <f t="shared" si="2"/>
        <v>-0.05999999999999979</v>
      </c>
      <c r="G46">
        <v>21.4</v>
      </c>
      <c r="H46">
        <v>0.2</v>
      </c>
      <c r="I46">
        <v>13.7</v>
      </c>
      <c r="J46">
        <v>-1.9</v>
      </c>
      <c r="K46">
        <v>4.6</v>
      </c>
      <c r="L46">
        <v>24</v>
      </c>
      <c r="M46">
        <f t="shared" si="1"/>
        <v>1</v>
      </c>
    </row>
    <row r="47" spans="1:13" ht="12.75">
      <c r="A47">
        <v>542</v>
      </c>
      <c r="B47" s="10">
        <v>39214</v>
      </c>
      <c r="D47">
        <v>6.5</v>
      </c>
      <c r="E47">
        <f t="shared" si="0"/>
        <v>3.0999999999999996</v>
      </c>
      <c r="F47">
        <f t="shared" si="2"/>
        <v>0.6199999999999999</v>
      </c>
      <c r="G47">
        <v>21.4</v>
      </c>
      <c r="H47">
        <v>0.5</v>
      </c>
      <c r="I47">
        <v>16.9</v>
      </c>
      <c r="J47">
        <v>-0.6</v>
      </c>
      <c r="K47">
        <v>6.3</v>
      </c>
      <c r="L47">
        <v>19</v>
      </c>
      <c r="M47">
        <f t="shared" si="1"/>
        <v>5</v>
      </c>
    </row>
    <row r="48" spans="1:13" ht="12.75">
      <c r="A48">
        <v>542</v>
      </c>
      <c r="B48" s="10">
        <v>39215</v>
      </c>
      <c r="D48">
        <v>6.4</v>
      </c>
      <c r="E48">
        <f t="shared" si="0"/>
        <v>0.09999999999999964</v>
      </c>
      <c r="F48">
        <f t="shared" si="2"/>
        <v>0.6399999999999999</v>
      </c>
      <c r="G48">
        <v>21.5</v>
      </c>
      <c r="H48">
        <v>0.9</v>
      </c>
      <c r="I48">
        <v>14.9</v>
      </c>
      <c r="J48">
        <v>0.2</v>
      </c>
      <c r="K48">
        <v>6.2</v>
      </c>
      <c r="L48">
        <v>17</v>
      </c>
      <c r="M48">
        <f t="shared" si="1"/>
        <v>2</v>
      </c>
    </row>
    <row r="49" spans="1:13" ht="12.75">
      <c r="A49">
        <v>542</v>
      </c>
      <c r="B49" s="10">
        <v>39216</v>
      </c>
      <c r="D49">
        <v>4.5</v>
      </c>
      <c r="E49">
        <f t="shared" si="0"/>
        <v>1.9000000000000004</v>
      </c>
      <c r="F49">
        <f t="shared" si="2"/>
        <v>0.9399999999999998</v>
      </c>
      <c r="G49">
        <v>21.5</v>
      </c>
      <c r="H49">
        <v>1.8</v>
      </c>
      <c r="I49">
        <v>14.4</v>
      </c>
      <c r="J49">
        <v>0.1</v>
      </c>
      <c r="K49">
        <v>6.4</v>
      </c>
      <c r="L49">
        <v>13</v>
      </c>
      <c r="M49">
        <f t="shared" si="1"/>
        <v>4</v>
      </c>
    </row>
    <row r="50" spans="1:13" ht="12.75">
      <c r="A50">
        <v>542</v>
      </c>
      <c r="B50" s="10">
        <v>39217</v>
      </c>
      <c r="D50">
        <v>3.2</v>
      </c>
      <c r="E50">
        <f t="shared" si="0"/>
        <v>1.2999999999999998</v>
      </c>
      <c r="F50">
        <f t="shared" si="2"/>
        <v>1.0999999999999999</v>
      </c>
      <c r="G50">
        <v>21.5</v>
      </c>
      <c r="H50">
        <v>-0.5</v>
      </c>
      <c r="I50">
        <v>14.3</v>
      </c>
      <c r="J50">
        <v>-0.5</v>
      </c>
      <c r="K50">
        <v>5.4</v>
      </c>
      <c r="L50">
        <v>9</v>
      </c>
      <c r="M50">
        <f t="shared" si="1"/>
        <v>4</v>
      </c>
    </row>
    <row r="51" spans="1:13" ht="12.75">
      <c r="A51">
        <v>542</v>
      </c>
      <c r="B51" s="10">
        <v>39218</v>
      </c>
      <c r="D51">
        <v>1.6</v>
      </c>
      <c r="E51">
        <f t="shared" si="0"/>
        <v>1.6</v>
      </c>
      <c r="F51">
        <f t="shared" si="2"/>
        <v>1.6</v>
      </c>
      <c r="G51">
        <v>21.5</v>
      </c>
      <c r="H51">
        <v>0</v>
      </c>
      <c r="I51">
        <v>13.4</v>
      </c>
      <c r="J51">
        <v>-1.3</v>
      </c>
      <c r="K51">
        <v>5.3</v>
      </c>
      <c r="L51">
        <v>4</v>
      </c>
      <c r="M51">
        <f t="shared" si="1"/>
        <v>5</v>
      </c>
    </row>
    <row r="52" spans="1:13" ht="12.75">
      <c r="A52">
        <v>542</v>
      </c>
      <c r="B52" s="10">
        <v>39219</v>
      </c>
      <c r="D52">
        <v>0.4</v>
      </c>
      <c r="E52">
        <f t="shared" si="0"/>
        <v>1.2000000000000002</v>
      </c>
      <c r="F52">
        <f t="shared" si="2"/>
        <v>1.2200000000000002</v>
      </c>
      <c r="G52">
        <v>21.5</v>
      </c>
      <c r="H52">
        <v>0.4</v>
      </c>
      <c r="I52">
        <v>13.9</v>
      </c>
      <c r="J52">
        <v>-1.2</v>
      </c>
      <c r="K52">
        <v>5.3</v>
      </c>
      <c r="L52">
        <v>0</v>
      </c>
      <c r="M52">
        <f t="shared" si="1"/>
        <v>4</v>
      </c>
    </row>
    <row r="53" spans="1:12" ht="12.75">
      <c r="A53">
        <v>542</v>
      </c>
      <c r="B53" s="10">
        <v>39220</v>
      </c>
      <c r="D53">
        <v>0.2</v>
      </c>
      <c r="E53">
        <f t="shared" si="0"/>
        <v>0.2</v>
      </c>
      <c r="F53">
        <f t="shared" si="2"/>
        <v>1.2400000000000002</v>
      </c>
      <c r="G53">
        <v>21.5</v>
      </c>
      <c r="H53">
        <v>-0.6</v>
      </c>
      <c r="I53">
        <v>12.4</v>
      </c>
      <c r="J53">
        <v>-0.7</v>
      </c>
      <c r="K53">
        <v>4.4</v>
      </c>
      <c r="L53">
        <v>0</v>
      </c>
    </row>
    <row r="54" spans="1:13" ht="12.75">
      <c r="A54" s="9">
        <v>542</v>
      </c>
      <c r="B54" s="13">
        <v>39221</v>
      </c>
      <c r="C54" s="9"/>
      <c r="D54" s="9">
        <v>0</v>
      </c>
      <c r="E54" s="9">
        <f t="shared" si="0"/>
        <v>0.2</v>
      </c>
      <c r="F54" s="9">
        <f t="shared" si="2"/>
        <v>0.9</v>
      </c>
      <c r="G54" s="9">
        <v>21.5</v>
      </c>
      <c r="H54" s="9">
        <v>0.5</v>
      </c>
      <c r="I54" s="9">
        <v>14.5</v>
      </c>
      <c r="J54" s="9">
        <v>-1.4</v>
      </c>
      <c r="K54" s="9">
        <v>5.6</v>
      </c>
      <c r="L54" s="9">
        <v>0</v>
      </c>
      <c r="M54" s="9"/>
    </row>
    <row r="55" spans="4:13" ht="12.75">
      <c r="D55" s="14" t="s">
        <v>31</v>
      </c>
      <c r="E55" s="15">
        <f>AVERAGE(E24:E54)</f>
        <v>0.5258064516129033</v>
      </c>
      <c r="F55" s="15">
        <f>AVERAGE(F24:F54)</f>
        <v>0.5459259259259259</v>
      </c>
      <c r="G55">
        <f>G54-G23</f>
        <v>2.8000000000000007</v>
      </c>
      <c r="H55" t="s">
        <v>32</v>
      </c>
      <c r="J55" s="14" t="s">
        <v>33</v>
      </c>
      <c r="K55" s="16">
        <f>AVERAGE(K23:K54)</f>
        <v>2.609375</v>
      </c>
      <c r="L55" s="14" t="s">
        <v>34</v>
      </c>
      <c r="M55" s="17">
        <f>AVERAGE(M24:M52)</f>
        <v>1.8148148148148149</v>
      </c>
    </row>
    <row r="56" spans="4:7" ht="12.75">
      <c r="D56" s="14" t="s">
        <v>36</v>
      </c>
      <c r="E56" s="18">
        <f>MAX(E24:E54)</f>
        <v>3.0999999999999996</v>
      </c>
      <c r="F56" s="18">
        <f>MAX(F24:F54)</f>
        <v>1.6</v>
      </c>
      <c r="G56" s="18"/>
    </row>
    <row r="57" spans="4:7" ht="12.75">
      <c r="D57" s="14" t="s">
        <v>37</v>
      </c>
      <c r="E57" s="16">
        <f>COUNT(E24:E54)</f>
        <v>31</v>
      </c>
      <c r="F57" s="16"/>
      <c r="G57" s="1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 for Snow and Avalanche Studies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Landry</dc:creator>
  <cp:keywords/>
  <dc:description/>
  <cp:lastModifiedBy>CSAS</cp:lastModifiedBy>
  <cp:lastPrinted>2014-04-05T18:51:05Z</cp:lastPrinted>
  <dcterms:created xsi:type="dcterms:W3CDTF">2011-01-18T19:17:04Z</dcterms:created>
  <dcterms:modified xsi:type="dcterms:W3CDTF">2014-06-18T21:35:28Z</dcterms:modified>
  <cp:category/>
  <cp:version/>
  <cp:contentType/>
  <cp:contentStatus/>
</cp:coreProperties>
</file>